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minari2024\key_data\oshigoto\クライアント\赤羽ハーフ\第17回赤羽ハーフ\エントリーデータ\"/>
    </mc:Choice>
  </mc:AlternateContent>
  <xr:revisionPtr revIDLastSave="0" documentId="13_ncr:1_{9FB16D0D-EDA5-4788-8DDE-EAC9E69C586D}" xr6:coauthVersionLast="47" xr6:coauthVersionMax="47" xr10:uidLastSave="{00000000-0000-0000-0000-000000000000}"/>
  <bookViews>
    <workbookView xWindow="1395" yWindow="705" windowWidth="19590" windowHeight="14820" activeTab="1" xr2:uid="{00000000-000D-0000-FFFF-FFFF00000000}"/>
  </bookViews>
  <sheets>
    <sheet name="サンプル_入力例 " sheetId="4" r:id="rId1"/>
    <sheet name="一括受付入力ﾌｫｰﾑ" sheetId="3" r:id="rId2"/>
    <sheet name="印刷用控え" sheetId="5" r:id="rId3"/>
    <sheet name="ﾘｽﾄ" sheetId="2" state="hidden" r:id="rId4"/>
  </sheets>
  <definedNames>
    <definedName name="_xlnm.Print_Area" localSheetId="2">印刷用控え!$A$1:$H$107</definedName>
    <definedName name="_xlnm.Print_Titles" localSheetId="2">印刷用控え!$7:$7</definedName>
    <definedName name="Tシャツサイズ">ﾘｽﾄ!$D$3:$D$8</definedName>
  </definedNames>
  <calcPr calcId="191029"/>
</workbook>
</file>

<file path=xl/calcChain.xml><?xml version="1.0" encoding="utf-8"?>
<calcChain xmlns="http://schemas.openxmlformats.org/spreadsheetml/2006/main">
  <c r="O23" i="3" l="1"/>
  <c r="O24" i="3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T3" i="2"/>
  <c r="M4" i="2"/>
  <c r="F107" i="5" l="1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E107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9" i="5"/>
  <c r="E10" i="5"/>
  <c r="E11" i="5"/>
  <c r="E12" i="5"/>
  <c r="E13" i="5"/>
  <c r="E14" i="5"/>
  <c r="E8" i="5"/>
  <c r="X122" i="3"/>
  <c r="W122" i="3"/>
  <c r="V122" i="3"/>
  <c r="U122" i="3"/>
  <c r="T122" i="3"/>
  <c r="S122" i="3"/>
  <c r="X121" i="3"/>
  <c r="W121" i="3"/>
  <c r="V121" i="3"/>
  <c r="U121" i="3"/>
  <c r="T121" i="3"/>
  <c r="S121" i="3"/>
  <c r="X120" i="3"/>
  <c r="W120" i="3"/>
  <c r="V120" i="3"/>
  <c r="U120" i="3"/>
  <c r="T120" i="3"/>
  <c r="S120" i="3"/>
  <c r="X119" i="3"/>
  <c r="W119" i="3"/>
  <c r="V119" i="3"/>
  <c r="U119" i="3"/>
  <c r="T119" i="3"/>
  <c r="S119" i="3"/>
  <c r="X118" i="3"/>
  <c r="W118" i="3"/>
  <c r="V118" i="3"/>
  <c r="U118" i="3"/>
  <c r="T118" i="3"/>
  <c r="S118" i="3"/>
  <c r="X117" i="3"/>
  <c r="W117" i="3"/>
  <c r="V117" i="3"/>
  <c r="U117" i="3"/>
  <c r="T117" i="3"/>
  <c r="S117" i="3"/>
  <c r="X116" i="3"/>
  <c r="W116" i="3"/>
  <c r="V116" i="3"/>
  <c r="U116" i="3"/>
  <c r="T116" i="3"/>
  <c r="S116" i="3"/>
  <c r="X115" i="3"/>
  <c r="W115" i="3"/>
  <c r="V115" i="3"/>
  <c r="U115" i="3"/>
  <c r="T115" i="3"/>
  <c r="S115" i="3"/>
  <c r="X114" i="3"/>
  <c r="W114" i="3"/>
  <c r="V114" i="3"/>
  <c r="U114" i="3"/>
  <c r="T114" i="3"/>
  <c r="S114" i="3"/>
  <c r="X113" i="3"/>
  <c r="W113" i="3"/>
  <c r="V113" i="3"/>
  <c r="U113" i="3"/>
  <c r="T113" i="3"/>
  <c r="S113" i="3"/>
  <c r="X112" i="3"/>
  <c r="W112" i="3"/>
  <c r="V112" i="3"/>
  <c r="U112" i="3"/>
  <c r="T112" i="3"/>
  <c r="S112" i="3"/>
  <c r="X111" i="3"/>
  <c r="W111" i="3"/>
  <c r="V111" i="3"/>
  <c r="U111" i="3"/>
  <c r="T111" i="3"/>
  <c r="S111" i="3"/>
  <c r="X110" i="3"/>
  <c r="W110" i="3"/>
  <c r="V110" i="3"/>
  <c r="U110" i="3"/>
  <c r="T110" i="3"/>
  <c r="S110" i="3"/>
  <c r="X109" i="3"/>
  <c r="W109" i="3"/>
  <c r="V109" i="3"/>
  <c r="U109" i="3"/>
  <c r="T109" i="3"/>
  <c r="S109" i="3"/>
  <c r="X108" i="3"/>
  <c r="W108" i="3"/>
  <c r="V108" i="3"/>
  <c r="U108" i="3"/>
  <c r="T108" i="3"/>
  <c r="S108" i="3"/>
  <c r="X107" i="3"/>
  <c r="W107" i="3"/>
  <c r="V107" i="3"/>
  <c r="U107" i="3"/>
  <c r="T107" i="3"/>
  <c r="S107" i="3"/>
  <c r="X106" i="3"/>
  <c r="W106" i="3"/>
  <c r="V106" i="3"/>
  <c r="U106" i="3"/>
  <c r="T106" i="3"/>
  <c r="S106" i="3"/>
  <c r="X105" i="3"/>
  <c r="W105" i="3"/>
  <c r="V105" i="3"/>
  <c r="U105" i="3"/>
  <c r="T105" i="3"/>
  <c r="S105" i="3"/>
  <c r="X104" i="3"/>
  <c r="W104" i="3"/>
  <c r="V104" i="3"/>
  <c r="U104" i="3"/>
  <c r="T104" i="3"/>
  <c r="S104" i="3"/>
  <c r="X103" i="3"/>
  <c r="W103" i="3"/>
  <c r="V103" i="3"/>
  <c r="U103" i="3"/>
  <c r="T103" i="3"/>
  <c r="S103" i="3"/>
  <c r="X102" i="3"/>
  <c r="W102" i="3"/>
  <c r="V102" i="3"/>
  <c r="U102" i="3"/>
  <c r="T102" i="3"/>
  <c r="S102" i="3"/>
  <c r="X101" i="3"/>
  <c r="W101" i="3"/>
  <c r="V101" i="3"/>
  <c r="U101" i="3"/>
  <c r="T101" i="3"/>
  <c r="S101" i="3"/>
  <c r="X100" i="3"/>
  <c r="W100" i="3"/>
  <c r="V100" i="3"/>
  <c r="U100" i="3"/>
  <c r="T100" i="3"/>
  <c r="S100" i="3"/>
  <c r="X99" i="3"/>
  <c r="W99" i="3"/>
  <c r="V99" i="3"/>
  <c r="U99" i="3"/>
  <c r="T99" i="3"/>
  <c r="S99" i="3"/>
  <c r="X98" i="3"/>
  <c r="W98" i="3"/>
  <c r="V98" i="3"/>
  <c r="U98" i="3"/>
  <c r="T98" i="3"/>
  <c r="S98" i="3"/>
  <c r="X97" i="3"/>
  <c r="W97" i="3"/>
  <c r="V97" i="3"/>
  <c r="U97" i="3"/>
  <c r="T97" i="3"/>
  <c r="S97" i="3"/>
  <c r="X96" i="3"/>
  <c r="W96" i="3"/>
  <c r="V96" i="3"/>
  <c r="U96" i="3"/>
  <c r="T96" i="3"/>
  <c r="S96" i="3"/>
  <c r="X95" i="3"/>
  <c r="W95" i="3"/>
  <c r="V95" i="3"/>
  <c r="U95" i="3"/>
  <c r="T95" i="3"/>
  <c r="S95" i="3"/>
  <c r="X94" i="3"/>
  <c r="W94" i="3"/>
  <c r="V94" i="3"/>
  <c r="U94" i="3"/>
  <c r="T94" i="3"/>
  <c r="S94" i="3"/>
  <c r="X93" i="3"/>
  <c r="W93" i="3"/>
  <c r="V93" i="3"/>
  <c r="U93" i="3"/>
  <c r="T93" i="3"/>
  <c r="S93" i="3"/>
  <c r="X92" i="3"/>
  <c r="W92" i="3"/>
  <c r="V92" i="3"/>
  <c r="U92" i="3"/>
  <c r="T92" i="3"/>
  <c r="S92" i="3"/>
  <c r="X91" i="3"/>
  <c r="W91" i="3"/>
  <c r="V91" i="3"/>
  <c r="U91" i="3"/>
  <c r="T91" i="3"/>
  <c r="S91" i="3"/>
  <c r="X90" i="3"/>
  <c r="W90" i="3"/>
  <c r="V90" i="3"/>
  <c r="U90" i="3"/>
  <c r="T90" i="3"/>
  <c r="S90" i="3"/>
  <c r="X89" i="3"/>
  <c r="W89" i="3"/>
  <c r="V89" i="3"/>
  <c r="U89" i="3"/>
  <c r="T89" i="3"/>
  <c r="S89" i="3"/>
  <c r="X88" i="3"/>
  <c r="W88" i="3"/>
  <c r="V88" i="3"/>
  <c r="U88" i="3"/>
  <c r="T88" i="3"/>
  <c r="S88" i="3"/>
  <c r="X87" i="3"/>
  <c r="W87" i="3"/>
  <c r="V87" i="3"/>
  <c r="U87" i="3"/>
  <c r="T87" i="3"/>
  <c r="S87" i="3"/>
  <c r="X86" i="3"/>
  <c r="W86" i="3"/>
  <c r="V86" i="3"/>
  <c r="U86" i="3"/>
  <c r="T86" i="3"/>
  <c r="S86" i="3"/>
  <c r="X85" i="3"/>
  <c r="W85" i="3"/>
  <c r="V85" i="3"/>
  <c r="U85" i="3"/>
  <c r="T85" i="3"/>
  <c r="S85" i="3"/>
  <c r="X84" i="3"/>
  <c r="W84" i="3"/>
  <c r="V84" i="3"/>
  <c r="U84" i="3"/>
  <c r="T84" i="3"/>
  <c r="S84" i="3"/>
  <c r="X83" i="3"/>
  <c r="W83" i="3"/>
  <c r="V83" i="3"/>
  <c r="U83" i="3"/>
  <c r="T83" i="3"/>
  <c r="S83" i="3"/>
  <c r="X82" i="3"/>
  <c r="W82" i="3"/>
  <c r="V82" i="3"/>
  <c r="U82" i="3"/>
  <c r="T82" i="3"/>
  <c r="S82" i="3"/>
  <c r="X81" i="3"/>
  <c r="W81" i="3"/>
  <c r="V81" i="3"/>
  <c r="U81" i="3"/>
  <c r="T81" i="3"/>
  <c r="S81" i="3"/>
  <c r="X80" i="3"/>
  <c r="W80" i="3"/>
  <c r="V80" i="3"/>
  <c r="U80" i="3"/>
  <c r="T80" i="3"/>
  <c r="S80" i="3"/>
  <c r="X79" i="3"/>
  <c r="W79" i="3"/>
  <c r="V79" i="3"/>
  <c r="U79" i="3"/>
  <c r="T79" i="3"/>
  <c r="S79" i="3"/>
  <c r="X78" i="3"/>
  <c r="W78" i="3"/>
  <c r="V78" i="3"/>
  <c r="U78" i="3"/>
  <c r="T78" i="3"/>
  <c r="S78" i="3"/>
  <c r="X77" i="3"/>
  <c r="W77" i="3"/>
  <c r="V77" i="3"/>
  <c r="U77" i="3"/>
  <c r="T77" i="3"/>
  <c r="S77" i="3"/>
  <c r="X76" i="3"/>
  <c r="W76" i="3"/>
  <c r="V76" i="3"/>
  <c r="U76" i="3"/>
  <c r="T76" i="3"/>
  <c r="S76" i="3"/>
  <c r="X75" i="3"/>
  <c r="W75" i="3"/>
  <c r="V75" i="3"/>
  <c r="U75" i="3"/>
  <c r="T75" i="3"/>
  <c r="S75" i="3"/>
  <c r="X74" i="3"/>
  <c r="W74" i="3"/>
  <c r="V74" i="3"/>
  <c r="U74" i="3"/>
  <c r="T74" i="3"/>
  <c r="S74" i="3"/>
  <c r="X73" i="3"/>
  <c r="W73" i="3"/>
  <c r="V73" i="3"/>
  <c r="U73" i="3"/>
  <c r="T73" i="3"/>
  <c r="S73" i="3"/>
  <c r="X72" i="3"/>
  <c r="W72" i="3"/>
  <c r="V72" i="3"/>
  <c r="U72" i="3"/>
  <c r="T72" i="3"/>
  <c r="S72" i="3"/>
  <c r="X71" i="3"/>
  <c r="W71" i="3"/>
  <c r="V71" i="3"/>
  <c r="U71" i="3"/>
  <c r="T71" i="3"/>
  <c r="S71" i="3"/>
  <c r="X70" i="3"/>
  <c r="W70" i="3"/>
  <c r="V70" i="3"/>
  <c r="U70" i="3"/>
  <c r="T70" i="3"/>
  <c r="S70" i="3"/>
  <c r="X69" i="3"/>
  <c r="W69" i="3"/>
  <c r="V69" i="3"/>
  <c r="U69" i="3"/>
  <c r="T69" i="3"/>
  <c r="S69" i="3"/>
  <c r="X68" i="3"/>
  <c r="W68" i="3"/>
  <c r="V68" i="3"/>
  <c r="U68" i="3"/>
  <c r="T68" i="3"/>
  <c r="S68" i="3"/>
  <c r="X67" i="3"/>
  <c r="W67" i="3"/>
  <c r="V67" i="3"/>
  <c r="U67" i="3"/>
  <c r="T67" i="3"/>
  <c r="S67" i="3"/>
  <c r="X66" i="3"/>
  <c r="W66" i="3"/>
  <c r="V66" i="3"/>
  <c r="U66" i="3"/>
  <c r="T66" i="3"/>
  <c r="S66" i="3"/>
  <c r="X65" i="3"/>
  <c r="W65" i="3"/>
  <c r="V65" i="3"/>
  <c r="U65" i="3"/>
  <c r="T65" i="3"/>
  <c r="S65" i="3"/>
  <c r="X64" i="3"/>
  <c r="W64" i="3"/>
  <c r="V64" i="3"/>
  <c r="U64" i="3"/>
  <c r="T64" i="3"/>
  <c r="S64" i="3"/>
  <c r="X63" i="3"/>
  <c r="W63" i="3"/>
  <c r="V63" i="3"/>
  <c r="U63" i="3"/>
  <c r="T63" i="3"/>
  <c r="S63" i="3"/>
  <c r="X62" i="3"/>
  <c r="W62" i="3"/>
  <c r="V62" i="3"/>
  <c r="U62" i="3"/>
  <c r="T62" i="3"/>
  <c r="S62" i="3"/>
  <c r="X61" i="3"/>
  <c r="W61" i="3"/>
  <c r="V61" i="3"/>
  <c r="U61" i="3"/>
  <c r="T61" i="3"/>
  <c r="S61" i="3"/>
  <c r="X60" i="3"/>
  <c r="W60" i="3"/>
  <c r="V60" i="3"/>
  <c r="U60" i="3"/>
  <c r="T60" i="3"/>
  <c r="S60" i="3"/>
  <c r="X59" i="3"/>
  <c r="W59" i="3"/>
  <c r="V59" i="3"/>
  <c r="U59" i="3"/>
  <c r="T59" i="3"/>
  <c r="S59" i="3"/>
  <c r="X58" i="3"/>
  <c r="W58" i="3"/>
  <c r="V58" i="3"/>
  <c r="U58" i="3"/>
  <c r="T58" i="3"/>
  <c r="S58" i="3"/>
  <c r="X57" i="3"/>
  <c r="W57" i="3"/>
  <c r="V57" i="3"/>
  <c r="U57" i="3"/>
  <c r="T57" i="3"/>
  <c r="S57" i="3"/>
  <c r="X56" i="3"/>
  <c r="W56" i="3"/>
  <c r="V56" i="3"/>
  <c r="U56" i="3"/>
  <c r="T56" i="3"/>
  <c r="S56" i="3"/>
  <c r="X55" i="3"/>
  <c r="W55" i="3"/>
  <c r="V55" i="3"/>
  <c r="U55" i="3"/>
  <c r="T55" i="3"/>
  <c r="S55" i="3"/>
  <c r="X54" i="3"/>
  <c r="W54" i="3"/>
  <c r="V54" i="3"/>
  <c r="U54" i="3"/>
  <c r="T54" i="3"/>
  <c r="S54" i="3"/>
  <c r="X53" i="3"/>
  <c r="W53" i="3"/>
  <c r="V53" i="3"/>
  <c r="U53" i="3"/>
  <c r="T53" i="3"/>
  <c r="S53" i="3"/>
  <c r="X52" i="3"/>
  <c r="W52" i="3"/>
  <c r="V52" i="3"/>
  <c r="U52" i="3"/>
  <c r="T52" i="3"/>
  <c r="S52" i="3"/>
  <c r="X51" i="3"/>
  <c r="W51" i="3"/>
  <c r="V51" i="3"/>
  <c r="U51" i="3"/>
  <c r="T51" i="3"/>
  <c r="S51" i="3"/>
  <c r="X50" i="3"/>
  <c r="W50" i="3"/>
  <c r="V50" i="3"/>
  <c r="U50" i="3"/>
  <c r="T50" i="3"/>
  <c r="S50" i="3"/>
  <c r="X49" i="3"/>
  <c r="W49" i="3"/>
  <c r="V49" i="3"/>
  <c r="U49" i="3"/>
  <c r="T49" i="3"/>
  <c r="S49" i="3"/>
  <c r="X48" i="3"/>
  <c r="W48" i="3"/>
  <c r="V48" i="3"/>
  <c r="U48" i="3"/>
  <c r="T48" i="3"/>
  <c r="S48" i="3"/>
  <c r="X47" i="3"/>
  <c r="W47" i="3"/>
  <c r="V47" i="3"/>
  <c r="U47" i="3"/>
  <c r="T47" i="3"/>
  <c r="S47" i="3"/>
  <c r="X46" i="3"/>
  <c r="W46" i="3"/>
  <c r="V46" i="3"/>
  <c r="U46" i="3"/>
  <c r="T46" i="3"/>
  <c r="S46" i="3"/>
  <c r="X45" i="3"/>
  <c r="W45" i="3"/>
  <c r="V45" i="3"/>
  <c r="U45" i="3"/>
  <c r="T45" i="3"/>
  <c r="S45" i="3"/>
  <c r="X44" i="3"/>
  <c r="W44" i="3"/>
  <c r="V44" i="3"/>
  <c r="U44" i="3"/>
  <c r="T44" i="3"/>
  <c r="S44" i="3"/>
  <c r="X43" i="3"/>
  <c r="W43" i="3"/>
  <c r="V43" i="3"/>
  <c r="U43" i="3"/>
  <c r="T43" i="3"/>
  <c r="S43" i="3"/>
  <c r="X42" i="3"/>
  <c r="W42" i="3"/>
  <c r="V42" i="3"/>
  <c r="U42" i="3"/>
  <c r="T42" i="3"/>
  <c r="S42" i="3"/>
  <c r="X41" i="3"/>
  <c r="W41" i="3"/>
  <c r="V41" i="3"/>
  <c r="U41" i="3"/>
  <c r="T41" i="3"/>
  <c r="S41" i="3"/>
  <c r="X40" i="3"/>
  <c r="W40" i="3"/>
  <c r="V40" i="3"/>
  <c r="U40" i="3"/>
  <c r="T40" i="3"/>
  <c r="S40" i="3"/>
  <c r="X39" i="3"/>
  <c r="W39" i="3"/>
  <c r="V39" i="3"/>
  <c r="U39" i="3"/>
  <c r="T39" i="3"/>
  <c r="S39" i="3"/>
  <c r="X38" i="3"/>
  <c r="W38" i="3"/>
  <c r="V38" i="3"/>
  <c r="U38" i="3"/>
  <c r="T38" i="3"/>
  <c r="S38" i="3"/>
  <c r="X37" i="3"/>
  <c r="W37" i="3"/>
  <c r="V37" i="3"/>
  <c r="U37" i="3"/>
  <c r="T37" i="3"/>
  <c r="S37" i="3"/>
  <c r="X36" i="3"/>
  <c r="W36" i="3"/>
  <c r="V36" i="3"/>
  <c r="U36" i="3"/>
  <c r="T36" i="3"/>
  <c r="S36" i="3"/>
  <c r="X35" i="3"/>
  <c r="W35" i="3"/>
  <c r="V35" i="3"/>
  <c r="U35" i="3"/>
  <c r="T35" i="3"/>
  <c r="S35" i="3"/>
  <c r="X34" i="3"/>
  <c r="W34" i="3"/>
  <c r="V34" i="3"/>
  <c r="U34" i="3"/>
  <c r="T34" i="3"/>
  <c r="S34" i="3"/>
  <c r="X33" i="3"/>
  <c r="W33" i="3"/>
  <c r="V33" i="3"/>
  <c r="U33" i="3"/>
  <c r="T33" i="3"/>
  <c r="S33" i="3"/>
  <c r="X32" i="3"/>
  <c r="W32" i="3"/>
  <c r="V32" i="3"/>
  <c r="U32" i="3"/>
  <c r="T32" i="3"/>
  <c r="S32" i="3"/>
  <c r="X31" i="3"/>
  <c r="W31" i="3"/>
  <c r="V31" i="3"/>
  <c r="U31" i="3"/>
  <c r="T31" i="3"/>
  <c r="S31" i="3"/>
  <c r="X30" i="3"/>
  <c r="W30" i="3"/>
  <c r="V30" i="3"/>
  <c r="U30" i="3"/>
  <c r="T30" i="3"/>
  <c r="S30" i="3"/>
  <c r="X29" i="3"/>
  <c r="W29" i="3"/>
  <c r="V29" i="3"/>
  <c r="U29" i="3"/>
  <c r="T29" i="3"/>
  <c r="S29" i="3"/>
  <c r="X28" i="3"/>
  <c r="W28" i="3"/>
  <c r="V28" i="3"/>
  <c r="U28" i="3"/>
  <c r="T28" i="3"/>
  <c r="S28" i="3"/>
  <c r="X27" i="3"/>
  <c r="W27" i="3"/>
  <c r="V27" i="3"/>
  <c r="U27" i="3"/>
  <c r="T27" i="3"/>
  <c r="S27" i="3"/>
  <c r="X26" i="3"/>
  <c r="W26" i="3"/>
  <c r="V26" i="3"/>
  <c r="U26" i="3"/>
  <c r="T26" i="3"/>
  <c r="S26" i="3"/>
  <c r="X25" i="3"/>
  <c r="W25" i="3"/>
  <c r="V25" i="3"/>
  <c r="U25" i="3"/>
  <c r="T25" i="3"/>
  <c r="S25" i="3"/>
  <c r="X24" i="3"/>
  <c r="W24" i="3"/>
  <c r="V24" i="3"/>
  <c r="U24" i="3"/>
  <c r="T24" i="3"/>
  <c r="S24" i="3"/>
  <c r="X23" i="3"/>
  <c r="W23" i="3"/>
  <c r="V23" i="3"/>
  <c r="U23" i="3"/>
  <c r="T23" i="3"/>
  <c r="S23" i="3"/>
  <c r="T122" i="4"/>
  <c r="S122" i="4"/>
  <c r="T121" i="4"/>
  <c r="S121" i="4"/>
  <c r="T120" i="4"/>
  <c r="S120" i="4"/>
  <c r="T119" i="4"/>
  <c r="S119" i="4"/>
  <c r="T118" i="4"/>
  <c r="S118" i="4"/>
  <c r="T117" i="4"/>
  <c r="S117" i="4"/>
  <c r="T116" i="4"/>
  <c r="S116" i="4"/>
  <c r="T115" i="4"/>
  <c r="S115" i="4"/>
  <c r="T114" i="4"/>
  <c r="S114" i="4"/>
  <c r="T113" i="4"/>
  <c r="S113" i="4"/>
  <c r="T112" i="4"/>
  <c r="S112" i="4"/>
  <c r="T111" i="4"/>
  <c r="S111" i="4"/>
  <c r="T110" i="4"/>
  <c r="S110" i="4"/>
  <c r="T109" i="4"/>
  <c r="S109" i="4"/>
  <c r="T108" i="4"/>
  <c r="S108" i="4"/>
  <c r="T107" i="4"/>
  <c r="S107" i="4"/>
  <c r="T106" i="4"/>
  <c r="S106" i="4"/>
  <c r="T105" i="4"/>
  <c r="S105" i="4"/>
  <c r="T104" i="4"/>
  <c r="S104" i="4"/>
  <c r="T103" i="4"/>
  <c r="S103" i="4"/>
  <c r="T102" i="4"/>
  <c r="S102" i="4"/>
  <c r="T101" i="4"/>
  <c r="S101" i="4"/>
  <c r="T100" i="4"/>
  <c r="S100" i="4"/>
  <c r="T99" i="4"/>
  <c r="S99" i="4"/>
  <c r="T98" i="4"/>
  <c r="S98" i="4"/>
  <c r="T97" i="4"/>
  <c r="S97" i="4"/>
  <c r="T96" i="4"/>
  <c r="S96" i="4"/>
  <c r="T95" i="4"/>
  <c r="S95" i="4"/>
  <c r="T94" i="4"/>
  <c r="S94" i="4"/>
  <c r="T93" i="4"/>
  <c r="S93" i="4"/>
  <c r="T92" i="4"/>
  <c r="S92" i="4"/>
  <c r="T91" i="4"/>
  <c r="S91" i="4"/>
  <c r="T90" i="4"/>
  <c r="S90" i="4"/>
  <c r="T89" i="4"/>
  <c r="S89" i="4"/>
  <c r="T88" i="4"/>
  <c r="S88" i="4"/>
  <c r="T87" i="4"/>
  <c r="S87" i="4"/>
  <c r="T86" i="4"/>
  <c r="S86" i="4"/>
  <c r="T85" i="4"/>
  <c r="S85" i="4"/>
  <c r="T84" i="4"/>
  <c r="S84" i="4"/>
  <c r="T83" i="4"/>
  <c r="S83" i="4"/>
  <c r="T82" i="4"/>
  <c r="S82" i="4"/>
  <c r="T81" i="4"/>
  <c r="S81" i="4"/>
  <c r="T80" i="4"/>
  <c r="S80" i="4"/>
  <c r="T79" i="4"/>
  <c r="S79" i="4"/>
  <c r="T78" i="4"/>
  <c r="S78" i="4"/>
  <c r="T77" i="4"/>
  <c r="S77" i="4"/>
  <c r="T76" i="4"/>
  <c r="S76" i="4"/>
  <c r="T75" i="4"/>
  <c r="S75" i="4"/>
  <c r="T74" i="4"/>
  <c r="S74" i="4"/>
  <c r="T73" i="4"/>
  <c r="S73" i="4"/>
  <c r="T72" i="4"/>
  <c r="S72" i="4"/>
  <c r="T71" i="4"/>
  <c r="S71" i="4"/>
  <c r="T70" i="4"/>
  <c r="S70" i="4"/>
  <c r="T69" i="4"/>
  <c r="S69" i="4"/>
  <c r="T68" i="4"/>
  <c r="S68" i="4"/>
  <c r="T67" i="4"/>
  <c r="S67" i="4"/>
  <c r="T66" i="4"/>
  <c r="S66" i="4"/>
  <c r="T65" i="4"/>
  <c r="S65" i="4"/>
  <c r="T64" i="4"/>
  <c r="S64" i="4"/>
  <c r="T63" i="4"/>
  <c r="S63" i="4"/>
  <c r="T62" i="4"/>
  <c r="S62" i="4"/>
  <c r="T61" i="4"/>
  <c r="S61" i="4"/>
  <c r="T60" i="4"/>
  <c r="S60" i="4"/>
  <c r="T59" i="4"/>
  <c r="S59" i="4"/>
  <c r="T58" i="4"/>
  <c r="S58" i="4"/>
  <c r="T57" i="4"/>
  <c r="S57" i="4"/>
  <c r="T56" i="4"/>
  <c r="S56" i="4"/>
  <c r="T55" i="4"/>
  <c r="S55" i="4"/>
  <c r="T54" i="4"/>
  <c r="S54" i="4"/>
  <c r="T53" i="4"/>
  <c r="S53" i="4"/>
  <c r="T52" i="4"/>
  <c r="S52" i="4"/>
  <c r="T51" i="4"/>
  <c r="S51" i="4"/>
  <c r="T50" i="4"/>
  <c r="S50" i="4"/>
  <c r="T49" i="4"/>
  <c r="S49" i="4"/>
  <c r="T48" i="4"/>
  <c r="S48" i="4"/>
  <c r="T47" i="4"/>
  <c r="S47" i="4"/>
  <c r="T46" i="4"/>
  <c r="S46" i="4"/>
  <c r="T45" i="4"/>
  <c r="S45" i="4"/>
  <c r="T44" i="4"/>
  <c r="S44" i="4"/>
  <c r="T43" i="4"/>
  <c r="S43" i="4"/>
  <c r="T42" i="4"/>
  <c r="S42" i="4"/>
  <c r="T41" i="4"/>
  <c r="S41" i="4"/>
  <c r="T40" i="4"/>
  <c r="S40" i="4"/>
  <c r="T39" i="4"/>
  <c r="S39" i="4"/>
  <c r="T38" i="4"/>
  <c r="S38" i="4"/>
  <c r="T37" i="4"/>
  <c r="S37" i="4"/>
  <c r="T36" i="4"/>
  <c r="S36" i="4"/>
  <c r="T35" i="4"/>
  <c r="S35" i="4"/>
  <c r="T34" i="4"/>
  <c r="S34" i="4"/>
  <c r="T33" i="4"/>
  <c r="S33" i="4"/>
  <c r="T32" i="4"/>
  <c r="S32" i="4"/>
  <c r="T31" i="4"/>
  <c r="S31" i="4"/>
  <c r="T30" i="4"/>
  <c r="S30" i="4"/>
  <c r="X122" i="4"/>
  <c r="W122" i="4"/>
  <c r="V122" i="4"/>
  <c r="X121" i="4"/>
  <c r="W121" i="4"/>
  <c r="V121" i="4"/>
  <c r="X120" i="4"/>
  <c r="W120" i="4"/>
  <c r="V120" i="4"/>
  <c r="X119" i="4"/>
  <c r="W119" i="4"/>
  <c r="V119" i="4"/>
  <c r="X118" i="4"/>
  <c r="W118" i="4"/>
  <c r="V118" i="4"/>
  <c r="X117" i="4"/>
  <c r="W117" i="4"/>
  <c r="V117" i="4"/>
  <c r="X116" i="4"/>
  <c r="W116" i="4"/>
  <c r="V116" i="4"/>
  <c r="X115" i="4"/>
  <c r="W115" i="4"/>
  <c r="V115" i="4"/>
  <c r="X114" i="4"/>
  <c r="W114" i="4"/>
  <c r="V114" i="4"/>
  <c r="X113" i="4"/>
  <c r="W113" i="4"/>
  <c r="V113" i="4"/>
  <c r="X112" i="4"/>
  <c r="W112" i="4"/>
  <c r="V112" i="4"/>
  <c r="X111" i="4"/>
  <c r="W111" i="4"/>
  <c r="V111" i="4"/>
  <c r="X110" i="4"/>
  <c r="W110" i="4"/>
  <c r="V110" i="4"/>
  <c r="X109" i="4"/>
  <c r="W109" i="4"/>
  <c r="V109" i="4"/>
  <c r="X108" i="4"/>
  <c r="W108" i="4"/>
  <c r="V108" i="4"/>
  <c r="X107" i="4"/>
  <c r="W107" i="4"/>
  <c r="V107" i="4"/>
  <c r="X106" i="4"/>
  <c r="W106" i="4"/>
  <c r="V106" i="4"/>
  <c r="X105" i="4"/>
  <c r="W105" i="4"/>
  <c r="V105" i="4"/>
  <c r="X104" i="4"/>
  <c r="W104" i="4"/>
  <c r="V104" i="4"/>
  <c r="X103" i="4"/>
  <c r="W103" i="4"/>
  <c r="V103" i="4"/>
  <c r="X102" i="4"/>
  <c r="W102" i="4"/>
  <c r="V102" i="4"/>
  <c r="X101" i="4"/>
  <c r="W101" i="4"/>
  <c r="V101" i="4"/>
  <c r="X100" i="4"/>
  <c r="W100" i="4"/>
  <c r="V100" i="4"/>
  <c r="X99" i="4"/>
  <c r="W99" i="4"/>
  <c r="V99" i="4"/>
  <c r="X98" i="4"/>
  <c r="W98" i="4"/>
  <c r="V98" i="4"/>
  <c r="X97" i="4"/>
  <c r="W97" i="4"/>
  <c r="V97" i="4"/>
  <c r="X96" i="4"/>
  <c r="W96" i="4"/>
  <c r="V96" i="4"/>
  <c r="X95" i="4"/>
  <c r="W95" i="4"/>
  <c r="V95" i="4"/>
  <c r="X94" i="4"/>
  <c r="W94" i="4"/>
  <c r="V94" i="4"/>
  <c r="X93" i="4"/>
  <c r="W93" i="4"/>
  <c r="V93" i="4"/>
  <c r="X92" i="4"/>
  <c r="W92" i="4"/>
  <c r="V92" i="4"/>
  <c r="X91" i="4"/>
  <c r="W91" i="4"/>
  <c r="V91" i="4"/>
  <c r="X90" i="4"/>
  <c r="W90" i="4"/>
  <c r="V90" i="4"/>
  <c r="X89" i="4"/>
  <c r="W89" i="4"/>
  <c r="V89" i="4"/>
  <c r="X88" i="4"/>
  <c r="W88" i="4"/>
  <c r="V88" i="4"/>
  <c r="X87" i="4"/>
  <c r="W87" i="4"/>
  <c r="V87" i="4"/>
  <c r="X86" i="4"/>
  <c r="W86" i="4"/>
  <c r="V86" i="4"/>
  <c r="X85" i="4"/>
  <c r="W85" i="4"/>
  <c r="V85" i="4"/>
  <c r="X84" i="4"/>
  <c r="W84" i="4"/>
  <c r="V84" i="4"/>
  <c r="X83" i="4"/>
  <c r="W83" i="4"/>
  <c r="V83" i="4"/>
  <c r="X82" i="4"/>
  <c r="W82" i="4"/>
  <c r="V82" i="4"/>
  <c r="X81" i="4"/>
  <c r="W81" i="4"/>
  <c r="V81" i="4"/>
  <c r="X80" i="4"/>
  <c r="W80" i="4"/>
  <c r="V80" i="4"/>
  <c r="X79" i="4"/>
  <c r="W79" i="4"/>
  <c r="V79" i="4"/>
  <c r="X78" i="4"/>
  <c r="W78" i="4"/>
  <c r="V78" i="4"/>
  <c r="X77" i="4"/>
  <c r="W77" i="4"/>
  <c r="V77" i="4"/>
  <c r="X76" i="4"/>
  <c r="W76" i="4"/>
  <c r="V76" i="4"/>
  <c r="X75" i="4"/>
  <c r="W75" i="4"/>
  <c r="V75" i="4"/>
  <c r="X74" i="4"/>
  <c r="W74" i="4"/>
  <c r="V74" i="4"/>
  <c r="X73" i="4"/>
  <c r="W73" i="4"/>
  <c r="V73" i="4"/>
  <c r="X72" i="4"/>
  <c r="W72" i="4"/>
  <c r="V72" i="4"/>
  <c r="X71" i="4"/>
  <c r="W71" i="4"/>
  <c r="V71" i="4"/>
  <c r="X70" i="4"/>
  <c r="W70" i="4"/>
  <c r="V70" i="4"/>
  <c r="X69" i="4"/>
  <c r="W69" i="4"/>
  <c r="V69" i="4"/>
  <c r="X68" i="4"/>
  <c r="W68" i="4"/>
  <c r="V68" i="4"/>
  <c r="X67" i="4"/>
  <c r="W67" i="4"/>
  <c r="V67" i="4"/>
  <c r="X66" i="4"/>
  <c r="W66" i="4"/>
  <c r="V66" i="4"/>
  <c r="X65" i="4"/>
  <c r="W65" i="4"/>
  <c r="V65" i="4"/>
  <c r="X64" i="4"/>
  <c r="W64" i="4"/>
  <c r="V64" i="4"/>
  <c r="X63" i="4"/>
  <c r="W63" i="4"/>
  <c r="V63" i="4"/>
  <c r="X62" i="4"/>
  <c r="W62" i="4"/>
  <c r="V62" i="4"/>
  <c r="X61" i="4"/>
  <c r="W61" i="4"/>
  <c r="V61" i="4"/>
  <c r="X60" i="4"/>
  <c r="W60" i="4"/>
  <c r="V60" i="4"/>
  <c r="X59" i="4"/>
  <c r="W59" i="4"/>
  <c r="V59" i="4"/>
  <c r="X58" i="4"/>
  <c r="W58" i="4"/>
  <c r="V58" i="4"/>
  <c r="X57" i="4"/>
  <c r="W57" i="4"/>
  <c r="V57" i="4"/>
  <c r="X56" i="4"/>
  <c r="W56" i="4"/>
  <c r="V56" i="4"/>
  <c r="X55" i="4"/>
  <c r="W55" i="4"/>
  <c r="V55" i="4"/>
  <c r="X54" i="4"/>
  <c r="W54" i="4"/>
  <c r="V54" i="4"/>
  <c r="X53" i="4"/>
  <c r="W53" i="4"/>
  <c r="V53" i="4"/>
  <c r="X52" i="4"/>
  <c r="W52" i="4"/>
  <c r="V52" i="4"/>
  <c r="X51" i="4"/>
  <c r="W51" i="4"/>
  <c r="V51" i="4"/>
  <c r="X50" i="4"/>
  <c r="W50" i="4"/>
  <c r="V50" i="4"/>
  <c r="X49" i="4"/>
  <c r="W49" i="4"/>
  <c r="V49" i="4"/>
  <c r="X48" i="4"/>
  <c r="W48" i="4"/>
  <c r="V48" i="4"/>
  <c r="X47" i="4"/>
  <c r="W47" i="4"/>
  <c r="V47" i="4"/>
  <c r="X46" i="4"/>
  <c r="W46" i="4"/>
  <c r="V46" i="4"/>
  <c r="X45" i="4"/>
  <c r="W45" i="4"/>
  <c r="V45" i="4"/>
  <c r="X44" i="4"/>
  <c r="W44" i="4"/>
  <c r="V44" i="4"/>
  <c r="X43" i="4"/>
  <c r="W43" i="4"/>
  <c r="V43" i="4"/>
  <c r="X42" i="4"/>
  <c r="W42" i="4"/>
  <c r="V42" i="4"/>
  <c r="X41" i="4"/>
  <c r="W41" i="4"/>
  <c r="V41" i="4"/>
  <c r="X40" i="4"/>
  <c r="W40" i="4"/>
  <c r="V40" i="4"/>
  <c r="X39" i="4"/>
  <c r="W39" i="4"/>
  <c r="V39" i="4"/>
  <c r="X38" i="4"/>
  <c r="W38" i="4"/>
  <c r="V38" i="4"/>
  <c r="X37" i="4"/>
  <c r="W37" i="4"/>
  <c r="V37" i="4"/>
  <c r="X36" i="4"/>
  <c r="W36" i="4"/>
  <c r="V36" i="4"/>
  <c r="X35" i="4"/>
  <c r="W35" i="4"/>
  <c r="V35" i="4"/>
  <c r="X34" i="4"/>
  <c r="W34" i="4"/>
  <c r="V34" i="4"/>
  <c r="X33" i="4"/>
  <c r="W33" i="4"/>
  <c r="V33" i="4"/>
  <c r="X32" i="4"/>
  <c r="W32" i="4"/>
  <c r="V32" i="4"/>
  <c r="X31" i="4"/>
  <c r="W31" i="4"/>
  <c r="V31" i="4"/>
  <c r="X30" i="4"/>
  <c r="W30" i="4"/>
  <c r="V30" i="4"/>
  <c r="X29" i="4"/>
  <c r="W29" i="4"/>
  <c r="V29" i="4"/>
  <c r="X28" i="4"/>
  <c r="W28" i="4"/>
  <c r="V28" i="4"/>
  <c r="X27" i="4"/>
  <c r="W27" i="4"/>
  <c r="V27" i="4"/>
  <c r="X26" i="4"/>
  <c r="W26" i="4"/>
  <c r="V26" i="4"/>
  <c r="X25" i="4"/>
  <c r="W25" i="4"/>
  <c r="V25" i="4"/>
  <c r="X23" i="4"/>
  <c r="W23" i="4"/>
  <c r="V23" i="4"/>
  <c r="X24" i="4"/>
  <c r="W24" i="4"/>
  <c r="V24" i="4"/>
  <c r="U122" i="4"/>
  <c r="U121" i="4"/>
  <c r="U120" i="4"/>
  <c r="U119" i="4"/>
  <c r="U118" i="4"/>
  <c r="U117" i="4"/>
  <c r="U116" i="4"/>
  <c r="U115" i="4"/>
  <c r="U114" i="4"/>
  <c r="U113" i="4"/>
  <c r="U112" i="4"/>
  <c r="U111" i="4"/>
  <c r="U110" i="4"/>
  <c r="U109" i="4"/>
  <c r="U108" i="4"/>
  <c r="U107" i="4"/>
  <c r="U106" i="4"/>
  <c r="U105" i="4"/>
  <c r="U104" i="4"/>
  <c r="U103" i="4"/>
  <c r="U102" i="4"/>
  <c r="U101" i="4"/>
  <c r="U100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5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9" i="4"/>
  <c r="U68" i="4"/>
  <c r="U67" i="4"/>
  <c r="U66" i="4"/>
  <c r="U65" i="4"/>
  <c r="U64" i="4"/>
  <c r="U63" i="4"/>
  <c r="U62" i="4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3" i="4"/>
  <c r="U29" i="4"/>
  <c r="U28" i="4"/>
  <c r="U27" i="4"/>
  <c r="U26" i="4"/>
  <c r="U25" i="4"/>
  <c r="U24" i="4"/>
  <c r="T24" i="4"/>
  <c r="T29" i="4"/>
  <c r="S29" i="4"/>
  <c r="T28" i="4"/>
  <c r="S28" i="4"/>
  <c r="T27" i="4"/>
  <c r="S27" i="4"/>
  <c r="T26" i="4"/>
  <c r="S26" i="4"/>
  <c r="T25" i="4"/>
  <c r="S25" i="4"/>
  <c r="S24" i="4"/>
  <c r="T23" i="4"/>
  <c r="S23" i="4"/>
  <c r="C5" i="5" l="1"/>
  <c r="B10" i="5"/>
  <c r="D10" i="5"/>
  <c r="B11" i="5"/>
  <c r="D11" i="5"/>
  <c r="B12" i="5"/>
  <c r="D12" i="5"/>
  <c r="B13" i="5"/>
  <c r="D13" i="5"/>
  <c r="B14" i="5"/>
  <c r="D14" i="5"/>
  <c r="B15" i="5"/>
  <c r="D15" i="5"/>
  <c r="B16" i="5"/>
  <c r="D16" i="5"/>
  <c r="B17" i="5"/>
  <c r="D17" i="5"/>
  <c r="B18" i="5"/>
  <c r="D18" i="5"/>
  <c r="B19" i="5"/>
  <c r="D19" i="5"/>
  <c r="B20" i="5"/>
  <c r="D20" i="5"/>
  <c r="B21" i="5"/>
  <c r="D21" i="5"/>
  <c r="B22" i="5"/>
  <c r="D22" i="5"/>
  <c r="B23" i="5"/>
  <c r="D23" i="5"/>
  <c r="B24" i="5"/>
  <c r="D24" i="5"/>
  <c r="B25" i="5"/>
  <c r="D25" i="5"/>
  <c r="B26" i="5"/>
  <c r="D26" i="5"/>
  <c r="B27" i="5"/>
  <c r="D27" i="5"/>
  <c r="B28" i="5"/>
  <c r="D28" i="5"/>
  <c r="B29" i="5"/>
  <c r="D29" i="5"/>
  <c r="B30" i="5"/>
  <c r="D30" i="5"/>
  <c r="B31" i="5"/>
  <c r="D31" i="5"/>
  <c r="B32" i="5"/>
  <c r="D32" i="5"/>
  <c r="B33" i="5"/>
  <c r="D33" i="5"/>
  <c r="B34" i="5"/>
  <c r="D34" i="5"/>
  <c r="B35" i="5"/>
  <c r="D35" i="5"/>
  <c r="B36" i="5"/>
  <c r="D36" i="5"/>
  <c r="B37" i="5"/>
  <c r="D37" i="5"/>
  <c r="B38" i="5"/>
  <c r="D38" i="5"/>
  <c r="B39" i="5"/>
  <c r="D39" i="5"/>
  <c r="B40" i="5"/>
  <c r="D40" i="5"/>
  <c r="B41" i="5"/>
  <c r="D41" i="5"/>
  <c r="B42" i="5"/>
  <c r="D42" i="5"/>
  <c r="B43" i="5"/>
  <c r="D43" i="5"/>
  <c r="B44" i="5"/>
  <c r="D44" i="5"/>
  <c r="B45" i="5"/>
  <c r="D45" i="5"/>
  <c r="B46" i="5"/>
  <c r="D46" i="5"/>
  <c r="B47" i="5"/>
  <c r="D47" i="5"/>
  <c r="B48" i="5"/>
  <c r="D48" i="5"/>
  <c r="B49" i="5"/>
  <c r="D49" i="5"/>
  <c r="B50" i="5"/>
  <c r="D50" i="5"/>
  <c r="B51" i="5"/>
  <c r="D51" i="5"/>
  <c r="B52" i="5"/>
  <c r="D52" i="5"/>
  <c r="B53" i="5"/>
  <c r="D53" i="5"/>
  <c r="B54" i="5"/>
  <c r="D54" i="5"/>
  <c r="B55" i="5"/>
  <c r="D55" i="5"/>
  <c r="B56" i="5"/>
  <c r="D56" i="5"/>
  <c r="B57" i="5"/>
  <c r="D57" i="5"/>
  <c r="B58" i="5"/>
  <c r="D58" i="5"/>
  <c r="B59" i="5"/>
  <c r="D59" i="5"/>
  <c r="B60" i="5"/>
  <c r="D60" i="5"/>
  <c r="B61" i="5"/>
  <c r="D61" i="5"/>
  <c r="B62" i="5"/>
  <c r="D62" i="5"/>
  <c r="B63" i="5"/>
  <c r="D63" i="5"/>
  <c r="B64" i="5"/>
  <c r="D64" i="5"/>
  <c r="B65" i="5"/>
  <c r="D65" i="5"/>
  <c r="B66" i="5"/>
  <c r="D66" i="5"/>
  <c r="B67" i="5"/>
  <c r="D67" i="5"/>
  <c r="B68" i="5"/>
  <c r="D68" i="5"/>
  <c r="B69" i="5"/>
  <c r="D69" i="5"/>
  <c r="B70" i="5"/>
  <c r="D70" i="5"/>
  <c r="B71" i="5"/>
  <c r="D71" i="5"/>
  <c r="B72" i="5"/>
  <c r="D72" i="5"/>
  <c r="B73" i="5"/>
  <c r="D73" i="5"/>
  <c r="B74" i="5"/>
  <c r="D74" i="5"/>
  <c r="B75" i="5"/>
  <c r="D75" i="5"/>
  <c r="B76" i="5"/>
  <c r="D76" i="5"/>
  <c r="B77" i="5"/>
  <c r="D77" i="5"/>
  <c r="B78" i="5"/>
  <c r="D78" i="5"/>
  <c r="B79" i="5"/>
  <c r="D79" i="5"/>
  <c r="B80" i="5"/>
  <c r="D80" i="5"/>
  <c r="B81" i="5"/>
  <c r="D81" i="5"/>
  <c r="B82" i="5"/>
  <c r="D82" i="5"/>
  <c r="B83" i="5"/>
  <c r="D83" i="5"/>
  <c r="B84" i="5"/>
  <c r="D84" i="5"/>
  <c r="B85" i="5"/>
  <c r="D85" i="5"/>
  <c r="B86" i="5"/>
  <c r="D86" i="5"/>
  <c r="B87" i="5"/>
  <c r="D87" i="5"/>
  <c r="B88" i="5"/>
  <c r="D88" i="5"/>
  <c r="B89" i="5"/>
  <c r="D89" i="5"/>
  <c r="B90" i="5"/>
  <c r="D90" i="5"/>
  <c r="B91" i="5"/>
  <c r="D91" i="5"/>
  <c r="B92" i="5"/>
  <c r="D92" i="5"/>
  <c r="B93" i="5"/>
  <c r="D93" i="5"/>
  <c r="B94" i="5"/>
  <c r="D94" i="5"/>
  <c r="B95" i="5"/>
  <c r="D95" i="5"/>
  <c r="B96" i="5"/>
  <c r="D96" i="5"/>
  <c r="B97" i="5"/>
  <c r="D97" i="5"/>
  <c r="B98" i="5"/>
  <c r="D98" i="5"/>
  <c r="B99" i="5"/>
  <c r="D99" i="5"/>
  <c r="B100" i="5"/>
  <c r="D100" i="5"/>
  <c r="B101" i="5"/>
  <c r="D101" i="5"/>
  <c r="B102" i="5"/>
  <c r="D102" i="5"/>
  <c r="B103" i="5"/>
  <c r="D103" i="5"/>
  <c r="B104" i="5"/>
  <c r="D104" i="5"/>
  <c r="B105" i="5"/>
  <c r="D105" i="5"/>
  <c r="B106" i="5"/>
  <c r="D106" i="5"/>
  <c r="B107" i="5"/>
  <c r="D107" i="5"/>
  <c r="B9" i="5"/>
  <c r="D9" i="5"/>
  <c r="D8" i="5"/>
  <c r="AO94" i="3"/>
  <c r="G79" i="5" s="1"/>
  <c r="AO93" i="3"/>
  <c r="G78" i="5" s="1"/>
  <c r="B8" i="5"/>
  <c r="F4" i="5"/>
  <c r="D4" i="5"/>
  <c r="E4" i="5"/>
  <c r="G2" i="5"/>
  <c r="F2" i="5"/>
  <c r="B4" i="5"/>
  <c r="C4" i="5"/>
  <c r="E2" i="5"/>
  <c r="D2" i="5"/>
  <c r="B2" i="5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30" i="2"/>
  <c r="T26" i="2"/>
  <c r="T27" i="2"/>
  <c r="T28" i="2"/>
  <c r="T29" i="2"/>
  <c r="T31" i="2"/>
  <c r="T32" i="2"/>
  <c r="T33" i="2"/>
  <c r="T34" i="2"/>
  <c r="T35" i="2"/>
  <c r="T36" i="2"/>
  <c r="T37" i="2"/>
  <c r="T38" i="2"/>
  <c r="AO117" i="4"/>
  <c r="O30" i="3"/>
  <c r="O25" i="3"/>
  <c r="BK122" i="4"/>
  <c r="BJ122" i="4"/>
  <c r="BI122" i="4"/>
  <c r="BG122" i="4"/>
  <c r="BF122" i="4"/>
  <c r="BE122" i="4"/>
  <c r="BD122" i="4"/>
  <c r="BC122" i="4"/>
  <c r="BB122" i="4"/>
  <c r="AR122" i="4"/>
  <c r="AG122" i="4"/>
  <c r="R122" i="4"/>
  <c r="Q122" i="4" s="1"/>
  <c r="O122" i="4"/>
  <c r="M122" i="4"/>
  <c r="G122" i="4"/>
  <c r="E122" i="4"/>
  <c r="BK121" i="4"/>
  <c r="BJ121" i="4"/>
  <c r="BI121" i="4"/>
  <c r="BG121" i="4"/>
  <c r="BF121" i="4"/>
  <c r="BE121" i="4"/>
  <c r="BD121" i="4"/>
  <c r="BC121" i="4"/>
  <c r="BB121" i="4"/>
  <c r="AR121" i="4"/>
  <c r="AG121" i="4"/>
  <c r="R121" i="4"/>
  <c r="Q121" i="4" s="1"/>
  <c r="O121" i="4"/>
  <c r="M121" i="4"/>
  <c r="G121" i="4"/>
  <c r="E121" i="4"/>
  <c r="BK120" i="4"/>
  <c r="BJ120" i="4"/>
  <c r="BI120" i="4"/>
  <c r="BG120" i="4"/>
  <c r="BF120" i="4"/>
  <c r="BE120" i="4"/>
  <c r="BD120" i="4"/>
  <c r="BC120" i="4"/>
  <c r="BB120" i="4"/>
  <c r="AR120" i="4"/>
  <c r="AG120" i="4"/>
  <c r="R120" i="4"/>
  <c r="Q120" i="4" s="1"/>
  <c r="O120" i="4"/>
  <c r="M120" i="4"/>
  <c r="G120" i="4"/>
  <c r="E120" i="4"/>
  <c r="BK119" i="4"/>
  <c r="BJ119" i="4"/>
  <c r="BI119" i="4"/>
  <c r="BG119" i="4"/>
  <c r="BF119" i="4"/>
  <c r="BE119" i="4"/>
  <c r="BD119" i="4"/>
  <c r="BC119" i="4"/>
  <c r="BB119" i="4"/>
  <c r="AR119" i="4"/>
  <c r="AG119" i="4"/>
  <c r="R119" i="4"/>
  <c r="Q119" i="4" s="1"/>
  <c r="O119" i="4"/>
  <c r="M119" i="4"/>
  <c r="G119" i="4"/>
  <c r="E119" i="4"/>
  <c r="BK118" i="4"/>
  <c r="BJ118" i="4"/>
  <c r="BI118" i="4"/>
  <c r="BG118" i="4"/>
  <c r="BF118" i="4"/>
  <c r="BE118" i="4"/>
  <c r="BD118" i="4"/>
  <c r="BC118" i="4"/>
  <c r="BB118" i="4"/>
  <c r="AR118" i="4"/>
  <c r="AO118" i="4"/>
  <c r="AG118" i="4"/>
  <c r="R118" i="4"/>
  <c r="Q118" i="4" s="1"/>
  <c r="O118" i="4"/>
  <c r="M118" i="4"/>
  <c r="G118" i="4"/>
  <c r="E118" i="4"/>
  <c r="BK117" i="4"/>
  <c r="BJ117" i="4"/>
  <c r="BI117" i="4"/>
  <c r="BG117" i="4"/>
  <c r="BF117" i="4"/>
  <c r="BE117" i="4"/>
  <c r="BD117" i="4"/>
  <c r="BC117" i="4"/>
  <c r="BB117" i="4"/>
  <c r="AR117" i="4"/>
  <c r="AG117" i="4"/>
  <c r="R117" i="4"/>
  <c r="Q117" i="4" s="1"/>
  <c r="O117" i="4"/>
  <c r="M117" i="4"/>
  <c r="G117" i="4"/>
  <c r="E117" i="4"/>
  <c r="BK116" i="4"/>
  <c r="BJ116" i="4"/>
  <c r="BI116" i="4"/>
  <c r="BG116" i="4"/>
  <c r="BF116" i="4"/>
  <c r="BE116" i="4"/>
  <c r="BD116" i="4"/>
  <c r="BC116" i="4"/>
  <c r="BB116" i="4"/>
  <c r="AR116" i="4"/>
  <c r="AG116" i="4"/>
  <c r="R116" i="4"/>
  <c r="Q116" i="4" s="1"/>
  <c r="O116" i="4"/>
  <c r="M116" i="4"/>
  <c r="G116" i="4"/>
  <c r="E116" i="4"/>
  <c r="BK115" i="4"/>
  <c r="BJ115" i="4"/>
  <c r="BI115" i="4"/>
  <c r="BG115" i="4"/>
  <c r="BF115" i="4"/>
  <c r="BE115" i="4"/>
  <c r="BD115" i="4"/>
  <c r="BC115" i="4"/>
  <c r="BB115" i="4"/>
  <c r="AR115" i="4"/>
  <c r="AG115" i="4"/>
  <c r="R115" i="4"/>
  <c r="Q115" i="4" s="1"/>
  <c r="O115" i="4"/>
  <c r="M115" i="4"/>
  <c r="G115" i="4"/>
  <c r="E115" i="4"/>
  <c r="BK114" i="4"/>
  <c r="BJ114" i="4"/>
  <c r="BI114" i="4"/>
  <c r="BG114" i="4"/>
  <c r="BF114" i="4"/>
  <c r="BE114" i="4"/>
  <c r="BD114" i="4"/>
  <c r="BC114" i="4"/>
  <c r="BB114" i="4"/>
  <c r="AR114" i="4"/>
  <c r="AG114" i="4"/>
  <c r="R114" i="4"/>
  <c r="Q114" i="4" s="1"/>
  <c r="O114" i="4"/>
  <c r="M114" i="4"/>
  <c r="G114" i="4"/>
  <c r="E114" i="4"/>
  <c r="BK113" i="4"/>
  <c r="BJ113" i="4"/>
  <c r="BI113" i="4"/>
  <c r="BG113" i="4"/>
  <c r="BF113" i="4"/>
  <c r="BE113" i="4"/>
  <c r="BD113" i="4"/>
  <c r="BC113" i="4"/>
  <c r="BB113" i="4"/>
  <c r="AR113" i="4"/>
  <c r="AO113" i="4"/>
  <c r="AG113" i="4"/>
  <c r="R113" i="4"/>
  <c r="Q113" i="4" s="1"/>
  <c r="O113" i="4"/>
  <c r="M113" i="4"/>
  <c r="G113" i="4"/>
  <c r="E113" i="4"/>
  <c r="BK112" i="4"/>
  <c r="BJ112" i="4"/>
  <c r="BI112" i="4"/>
  <c r="BG112" i="4"/>
  <c r="BF112" i="4"/>
  <c r="BE112" i="4"/>
  <c r="BD112" i="4"/>
  <c r="BC112" i="4"/>
  <c r="BB112" i="4"/>
  <c r="AR112" i="4"/>
  <c r="AG112" i="4"/>
  <c r="R112" i="4"/>
  <c r="Q112" i="4" s="1"/>
  <c r="O112" i="4"/>
  <c r="M112" i="4"/>
  <c r="G112" i="4"/>
  <c r="E112" i="4"/>
  <c r="BK111" i="4"/>
  <c r="BJ111" i="4"/>
  <c r="BI111" i="4"/>
  <c r="BG111" i="4"/>
  <c r="BF111" i="4"/>
  <c r="BE111" i="4"/>
  <c r="BD111" i="4"/>
  <c r="BC111" i="4"/>
  <c r="BB111" i="4"/>
  <c r="AR111" i="4"/>
  <c r="AG111" i="4"/>
  <c r="R111" i="4"/>
  <c r="Q111" i="4" s="1"/>
  <c r="O111" i="4"/>
  <c r="M111" i="4"/>
  <c r="G111" i="4"/>
  <c r="E111" i="4"/>
  <c r="BK110" i="4"/>
  <c r="BJ110" i="4"/>
  <c r="BI110" i="4"/>
  <c r="BG110" i="4"/>
  <c r="BF110" i="4"/>
  <c r="BE110" i="4"/>
  <c r="BD110" i="4"/>
  <c r="BC110" i="4"/>
  <c r="BB110" i="4"/>
  <c r="AR110" i="4"/>
  <c r="AG110" i="4"/>
  <c r="R110" i="4"/>
  <c r="Q110" i="4" s="1"/>
  <c r="O110" i="4"/>
  <c r="M110" i="4"/>
  <c r="G110" i="4"/>
  <c r="E110" i="4"/>
  <c r="BK109" i="4"/>
  <c r="BJ109" i="4"/>
  <c r="BI109" i="4"/>
  <c r="BG109" i="4"/>
  <c r="BF109" i="4"/>
  <c r="BE109" i="4"/>
  <c r="BD109" i="4"/>
  <c r="BC109" i="4"/>
  <c r="BB109" i="4"/>
  <c r="AR109" i="4"/>
  <c r="AG109" i="4"/>
  <c r="R109" i="4"/>
  <c r="Q109" i="4" s="1"/>
  <c r="O109" i="4"/>
  <c r="M109" i="4"/>
  <c r="G109" i="4"/>
  <c r="E109" i="4"/>
  <c r="BK108" i="4"/>
  <c r="BJ108" i="4"/>
  <c r="BI108" i="4"/>
  <c r="BG108" i="4"/>
  <c r="BF108" i="4"/>
  <c r="BE108" i="4"/>
  <c r="BD108" i="4"/>
  <c r="BC108" i="4"/>
  <c r="BB108" i="4"/>
  <c r="AR108" i="4"/>
  <c r="AG108" i="4"/>
  <c r="R108" i="4"/>
  <c r="Q108" i="4" s="1"/>
  <c r="O108" i="4"/>
  <c r="M108" i="4"/>
  <c r="G108" i="4"/>
  <c r="E108" i="4"/>
  <c r="BK107" i="4"/>
  <c r="BJ107" i="4"/>
  <c r="BI107" i="4"/>
  <c r="BG107" i="4"/>
  <c r="BF107" i="4"/>
  <c r="BE107" i="4"/>
  <c r="BD107" i="4"/>
  <c r="BC107" i="4"/>
  <c r="BB107" i="4"/>
  <c r="AR107" i="4"/>
  <c r="AG107" i="4"/>
  <c r="R107" i="4"/>
  <c r="Q107" i="4" s="1"/>
  <c r="O107" i="4"/>
  <c r="M107" i="4"/>
  <c r="G107" i="4"/>
  <c r="E107" i="4"/>
  <c r="BK106" i="4"/>
  <c r="BJ106" i="4"/>
  <c r="BI106" i="4"/>
  <c r="BG106" i="4"/>
  <c r="BF106" i="4"/>
  <c r="BE106" i="4"/>
  <c r="BD106" i="4"/>
  <c r="BC106" i="4"/>
  <c r="BB106" i="4"/>
  <c r="AR106" i="4"/>
  <c r="AG106" i="4"/>
  <c r="R106" i="4"/>
  <c r="Q106" i="4" s="1"/>
  <c r="O106" i="4"/>
  <c r="M106" i="4"/>
  <c r="G106" i="4"/>
  <c r="E106" i="4"/>
  <c r="BK105" i="4"/>
  <c r="BJ105" i="4"/>
  <c r="BI105" i="4"/>
  <c r="BG105" i="4"/>
  <c r="BF105" i="4"/>
  <c r="BE105" i="4"/>
  <c r="BD105" i="4"/>
  <c r="BC105" i="4"/>
  <c r="BB105" i="4"/>
  <c r="AR105" i="4"/>
  <c r="AG105" i="4"/>
  <c r="R105" i="4"/>
  <c r="Q105" i="4" s="1"/>
  <c r="O105" i="4"/>
  <c r="M105" i="4"/>
  <c r="G105" i="4"/>
  <c r="E105" i="4"/>
  <c r="BK104" i="4"/>
  <c r="BJ104" i="4"/>
  <c r="BI104" i="4"/>
  <c r="BG104" i="4"/>
  <c r="BF104" i="4"/>
  <c r="BE104" i="4"/>
  <c r="BD104" i="4"/>
  <c r="BC104" i="4"/>
  <c r="BB104" i="4"/>
  <c r="AR104" i="4"/>
  <c r="AG104" i="4"/>
  <c r="R104" i="4"/>
  <c r="Q104" i="4" s="1"/>
  <c r="O104" i="4"/>
  <c r="M104" i="4"/>
  <c r="G104" i="4"/>
  <c r="E104" i="4"/>
  <c r="BK103" i="4"/>
  <c r="BJ103" i="4"/>
  <c r="BI103" i="4"/>
  <c r="BG103" i="4"/>
  <c r="BF103" i="4"/>
  <c r="BE103" i="4"/>
  <c r="BD103" i="4"/>
  <c r="BC103" i="4"/>
  <c r="BB103" i="4"/>
  <c r="AR103" i="4"/>
  <c r="AG103" i="4"/>
  <c r="R103" i="4"/>
  <c r="Q103" i="4" s="1"/>
  <c r="O103" i="4"/>
  <c r="M103" i="4"/>
  <c r="G103" i="4"/>
  <c r="E103" i="4"/>
  <c r="BK102" i="4"/>
  <c r="BJ102" i="4"/>
  <c r="BI102" i="4"/>
  <c r="BG102" i="4"/>
  <c r="BF102" i="4"/>
  <c r="BE102" i="4"/>
  <c r="BD102" i="4"/>
  <c r="BC102" i="4"/>
  <c r="BB102" i="4"/>
  <c r="AR102" i="4"/>
  <c r="AG102" i="4"/>
  <c r="R102" i="4"/>
  <c r="Q102" i="4" s="1"/>
  <c r="O102" i="4"/>
  <c r="M102" i="4"/>
  <c r="G102" i="4"/>
  <c r="E102" i="4"/>
  <c r="BK101" i="4"/>
  <c r="BJ101" i="4"/>
  <c r="BI101" i="4"/>
  <c r="BG101" i="4"/>
  <c r="BF101" i="4"/>
  <c r="BE101" i="4"/>
  <c r="BD101" i="4"/>
  <c r="BC101" i="4"/>
  <c r="BB101" i="4"/>
  <c r="AR101" i="4"/>
  <c r="AG101" i="4"/>
  <c r="R101" i="4"/>
  <c r="Q101" i="4" s="1"/>
  <c r="O101" i="4"/>
  <c r="M101" i="4"/>
  <c r="G101" i="4"/>
  <c r="E101" i="4"/>
  <c r="BK100" i="4"/>
  <c r="BJ100" i="4"/>
  <c r="BI100" i="4"/>
  <c r="BG100" i="4"/>
  <c r="BF100" i="4"/>
  <c r="BE100" i="4"/>
  <c r="BD100" i="4"/>
  <c r="BC100" i="4"/>
  <c r="BB100" i="4"/>
  <c r="AR100" i="4"/>
  <c r="AG100" i="4"/>
  <c r="R100" i="4"/>
  <c r="Q100" i="4" s="1"/>
  <c r="O100" i="4"/>
  <c r="M100" i="4"/>
  <c r="G100" i="4"/>
  <c r="E100" i="4"/>
  <c r="BK99" i="4"/>
  <c r="BJ99" i="4"/>
  <c r="BI99" i="4"/>
  <c r="BG99" i="4"/>
  <c r="BF99" i="4"/>
  <c r="BE99" i="4"/>
  <c r="BD99" i="4"/>
  <c r="BC99" i="4"/>
  <c r="BB99" i="4"/>
  <c r="AR99" i="4"/>
  <c r="AG99" i="4"/>
  <c r="R99" i="4"/>
  <c r="Q99" i="4" s="1"/>
  <c r="O99" i="4"/>
  <c r="M99" i="4"/>
  <c r="G99" i="4"/>
  <c r="E99" i="4"/>
  <c r="BK98" i="4"/>
  <c r="BJ98" i="4"/>
  <c r="BI98" i="4"/>
  <c r="BG98" i="4"/>
  <c r="BF98" i="4"/>
  <c r="BE98" i="4"/>
  <c r="BD98" i="4"/>
  <c r="BC98" i="4"/>
  <c r="BB98" i="4"/>
  <c r="AR98" i="4"/>
  <c r="AG98" i="4"/>
  <c r="R98" i="4"/>
  <c r="Q98" i="4" s="1"/>
  <c r="O98" i="4"/>
  <c r="M98" i="4"/>
  <c r="G98" i="4"/>
  <c r="E98" i="4"/>
  <c r="BK97" i="4"/>
  <c r="BJ97" i="4"/>
  <c r="BI97" i="4"/>
  <c r="BG97" i="4"/>
  <c r="BF97" i="4"/>
  <c r="BE97" i="4"/>
  <c r="BD97" i="4"/>
  <c r="BC97" i="4"/>
  <c r="BB97" i="4"/>
  <c r="AR97" i="4"/>
  <c r="AG97" i="4"/>
  <c r="R97" i="4"/>
  <c r="Q97" i="4" s="1"/>
  <c r="O97" i="4"/>
  <c r="M97" i="4"/>
  <c r="G97" i="4"/>
  <c r="E97" i="4"/>
  <c r="BK96" i="4"/>
  <c r="BJ96" i="4"/>
  <c r="BI96" i="4"/>
  <c r="BG96" i="4"/>
  <c r="BF96" i="4"/>
  <c r="BE96" i="4"/>
  <c r="BD96" i="4"/>
  <c r="BC96" i="4"/>
  <c r="BB96" i="4"/>
  <c r="AR96" i="4"/>
  <c r="AG96" i="4"/>
  <c r="R96" i="4"/>
  <c r="Q96" i="4" s="1"/>
  <c r="O96" i="4"/>
  <c r="M96" i="4"/>
  <c r="G96" i="4"/>
  <c r="E96" i="4"/>
  <c r="BK95" i="4"/>
  <c r="BJ95" i="4"/>
  <c r="BI95" i="4"/>
  <c r="BG95" i="4"/>
  <c r="BF95" i="4"/>
  <c r="BE95" i="4"/>
  <c r="BD95" i="4"/>
  <c r="BC95" i="4"/>
  <c r="BB95" i="4"/>
  <c r="AR95" i="4"/>
  <c r="AG95" i="4"/>
  <c r="R95" i="4"/>
  <c r="Q95" i="4" s="1"/>
  <c r="O95" i="4"/>
  <c r="M95" i="4"/>
  <c r="G95" i="4"/>
  <c r="E95" i="4"/>
  <c r="BK94" i="4"/>
  <c r="BJ94" i="4"/>
  <c r="BI94" i="4"/>
  <c r="BG94" i="4"/>
  <c r="BF94" i="4"/>
  <c r="BE94" i="4"/>
  <c r="BD94" i="4"/>
  <c r="BC94" i="4"/>
  <c r="BB94" i="4"/>
  <c r="AR94" i="4"/>
  <c r="AO94" i="4"/>
  <c r="AG94" i="4"/>
  <c r="R94" i="4"/>
  <c r="Q94" i="4" s="1"/>
  <c r="O94" i="4"/>
  <c r="M94" i="4"/>
  <c r="G94" i="4"/>
  <c r="E94" i="4"/>
  <c r="BK93" i="4"/>
  <c r="BJ93" i="4"/>
  <c r="BI93" i="4"/>
  <c r="BG93" i="4"/>
  <c r="BF93" i="4"/>
  <c r="BE93" i="4"/>
  <c r="BD93" i="4"/>
  <c r="BC93" i="4"/>
  <c r="BB93" i="4"/>
  <c r="AR93" i="4"/>
  <c r="AG93" i="4"/>
  <c r="R93" i="4"/>
  <c r="Q93" i="4" s="1"/>
  <c r="O93" i="4"/>
  <c r="M93" i="4"/>
  <c r="G93" i="4"/>
  <c r="E93" i="4"/>
  <c r="BK92" i="4"/>
  <c r="BJ92" i="4"/>
  <c r="BI92" i="4"/>
  <c r="BG92" i="4"/>
  <c r="BF92" i="4"/>
  <c r="BE92" i="4"/>
  <c r="BD92" i="4"/>
  <c r="BC92" i="4"/>
  <c r="BB92" i="4"/>
  <c r="AR92" i="4"/>
  <c r="AG92" i="4"/>
  <c r="R92" i="4"/>
  <c r="Q92" i="4" s="1"/>
  <c r="O92" i="4"/>
  <c r="M92" i="4"/>
  <c r="G92" i="4"/>
  <c r="E92" i="4"/>
  <c r="BK91" i="4"/>
  <c r="BJ91" i="4"/>
  <c r="BI91" i="4"/>
  <c r="BG91" i="4"/>
  <c r="BF91" i="4"/>
  <c r="BE91" i="4"/>
  <c r="BD91" i="4"/>
  <c r="BC91" i="4"/>
  <c r="BB91" i="4"/>
  <c r="AR91" i="4"/>
  <c r="AG91" i="4"/>
  <c r="R91" i="4"/>
  <c r="Q91" i="4" s="1"/>
  <c r="O91" i="4"/>
  <c r="M91" i="4"/>
  <c r="G91" i="4"/>
  <c r="E91" i="4"/>
  <c r="BK90" i="4"/>
  <c r="BJ90" i="4"/>
  <c r="BI90" i="4"/>
  <c r="BG90" i="4"/>
  <c r="BF90" i="4"/>
  <c r="BE90" i="4"/>
  <c r="BD90" i="4"/>
  <c r="BC90" i="4"/>
  <c r="BB90" i="4"/>
  <c r="AR90" i="4"/>
  <c r="AG90" i="4"/>
  <c r="R90" i="4"/>
  <c r="Q90" i="4" s="1"/>
  <c r="O90" i="4"/>
  <c r="M90" i="4"/>
  <c r="G90" i="4"/>
  <c r="E90" i="4"/>
  <c r="BK89" i="4"/>
  <c r="BJ89" i="4"/>
  <c r="BI89" i="4"/>
  <c r="BG89" i="4"/>
  <c r="BF89" i="4"/>
  <c r="BE89" i="4"/>
  <c r="BD89" i="4"/>
  <c r="BC89" i="4"/>
  <c r="BB89" i="4"/>
  <c r="AR89" i="4"/>
  <c r="AG89" i="4"/>
  <c r="R89" i="4"/>
  <c r="Q89" i="4" s="1"/>
  <c r="O89" i="4"/>
  <c r="M89" i="4"/>
  <c r="G89" i="4"/>
  <c r="E89" i="4"/>
  <c r="BK88" i="4"/>
  <c r="BJ88" i="4"/>
  <c r="BI88" i="4"/>
  <c r="BG88" i="4"/>
  <c r="BF88" i="4"/>
  <c r="BE88" i="4"/>
  <c r="BD88" i="4"/>
  <c r="BC88" i="4"/>
  <c r="BB88" i="4"/>
  <c r="AR88" i="4"/>
  <c r="AO88" i="4"/>
  <c r="AG88" i="4"/>
  <c r="R88" i="4"/>
  <c r="Q88" i="4" s="1"/>
  <c r="O88" i="4"/>
  <c r="M88" i="4"/>
  <c r="G88" i="4"/>
  <c r="E88" i="4"/>
  <c r="BK87" i="4"/>
  <c r="BJ87" i="4"/>
  <c r="BI87" i="4"/>
  <c r="BG87" i="4"/>
  <c r="BF87" i="4"/>
  <c r="BE87" i="4"/>
  <c r="BD87" i="4"/>
  <c r="BC87" i="4"/>
  <c r="BB87" i="4"/>
  <c r="AR87" i="4"/>
  <c r="AG87" i="4"/>
  <c r="R87" i="4"/>
  <c r="Q87" i="4" s="1"/>
  <c r="O87" i="4"/>
  <c r="M87" i="4"/>
  <c r="G87" i="4"/>
  <c r="E87" i="4"/>
  <c r="BK86" i="4"/>
  <c r="BJ86" i="4"/>
  <c r="BI86" i="4"/>
  <c r="BG86" i="4"/>
  <c r="BF86" i="4"/>
  <c r="BE86" i="4"/>
  <c r="BD86" i="4"/>
  <c r="BC86" i="4"/>
  <c r="BB86" i="4"/>
  <c r="AR86" i="4"/>
  <c r="AG86" i="4"/>
  <c r="R86" i="4"/>
  <c r="Q86" i="4" s="1"/>
  <c r="O86" i="4"/>
  <c r="M86" i="4"/>
  <c r="G86" i="4"/>
  <c r="E86" i="4"/>
  <c r="BK85" i="4"/>
  <c r="BJ85" i="4"/>
  <c r="BI85" i="4"/>
  <c r="BG85" i="4"/>
  <c r="BF85" i="4"/>
  <c r="BE85" i="4"/>
  <c r="BD85" i="4"/>
  <c r="BC85" i="4"/>
  <c r="BB85" i="4"/>
  <c r="AR85" i="4"/>
  <c r="AG85" i="4"/>
  <c r="R85" i="4"/>
  <c r="Q85" i="4" s="1"/>
  <c r="O85" i="4"/>
  <c r="M85" i="4"/>
  <c r="G85" i="4"/>
  <c r="E85" i="4"/>
  <c r="BK84" i="4"/>
  <c r="BJ84" i="4"/>
  <c r="BI84" i="4"/>
  <c r="BG84" i="4"/>
  <c r="BF84" i="4"/>
  <c r="BE84" i="4"/>
  <c r="BD84" i="4"/>
  <c r="BC84" i="4"/>
  <c r="BB84" i="4"/>
  <c r="AR84" i="4"/>
  <c r="AG84" i="4"/>
  <c r="R84" i="4"/>
  <c r="Q84" i="4" s="1"/>
  <c r="O84" i="4"/>
  <c r="M84" i="4"/>
  <c r="G84" i="4"/>
  <c r="E84" i="4"/>
  <c r="BK83" i="4"/>
  <c r="BJ83" i="4"/>
  <c r="BI83" i="4"/>
  <c r="BG83" i="4"/>
  <c r="BF83" i="4"/>
  <c r="BE83" i="4"/>
  <c r="BD83" i="4"/>
  <c r="BC83" i="4"/>
  <c r="BB83" i="4"/>
  <c r="AR83" i="4"/>
  <c r="AG83" i="4"/>
  <c r="R83" i="4"/>
  <c r="Q83" i="4" s="1"/>
  <c r="O83" i="4"/>
  <c r="M83" i="4"/>
  <c r="G83" i="4"/>
  <c r="E83" i="4"/>
  <c r="BK82" i="4"/>
  <c r="BJ82" i="4"/>
  <c r="BI82" i="4"/>
  <c r="BG82" i="4"/>
  <c r="BF82" i="4"/>
  <c r="BE82" i="4"/>
  <c r="BD82" i="4"/>
  <c r="BC82" i="4"/>
  <c r="BB82" i="4"/>
  <c r="AR82" i="4"/>
  <c r="AG82" i="4"/>
  <c r="R82" i="4"/>
  <c r="Q82" i="4" s="1"/>
  <c r="O82" i="4"/>
  <c r="M82" i="4"/>
  <c r="G82" i="4"/>
  <c r="E82" i="4"/>
  <c r="BK81" i="4"/>
  <c r="BJ81" i="4"/>
  <c r="BI81" i="4"/>
  <c r="BG81" i="4"/>
  <c r="BF81" i="4"/>
  <c r="BE81" i="4"/>
  <c r="BD81" i="4"/>
  <c r="BC81" i="4"/>
  <c r="BB81" i="4"/>
  <c r="AR81" i="4"/>
  <c r="AG81" i="4"/>
  <c r="R81" i="4"/>
  <c r="Q81" i="4" s="1"/>
  <c r="O81" i="4"/>
  <c r="M81" i="4"/>
  <c r="G81" i="4"/>
  <c r="E81" i="4"/>
  <c r="BK80" i="4"/>
  <c r="BJ80" i="4"/>
  <c r="BI80" i="4"/>
  <c r="BG80" i="4"/>
  <c r="BF80" i="4"/>
  <c r="BE80" i="4"/>
  <c r="BD80" i="4"/>
  <c r="BC80" i="4"/>
  <c r="BB80" i="4"/>
  <c r="AR80" i="4"/>
  <c r="AG80" i="4"/>
  <c r="R80" i="4"/>
  <c r="Q80" i="4" s="1"/>
  <c r="O80" i="4"/>
  <c r="M80" i="4"/>
  <c r="G80" i="4"/>
  <c r="E80" i="4"/>
  <c r="BK79" i="4"/>
  <c r="BJ79" i="4"/>
  <c r="BI79" i="4"/>
  <c r="BG79" i="4"/>
  <c r="BF79" i="4"/>
  <c r="BE79" i="4"/>
  <c r="BD79" i="4"/>
  <c r="BC79" i="4"/>
  <c r="BB79" i="4"/>
  <c r="AR79" i="4"/>
  <c r="AG79" i="4"/>
  <c r="R79" i="4"/>
  <c r="Q79" i="4" s="1"/>
  <c r="O79" i="4"/>
  <c r="M79" i="4"/>
  <c r="G79" i="4"/>
  <c r="E79" i="4"/>
  <c r="BK78" i="4"/>
  <c r="BJ78" i="4"/>
  <c r="BI78" i="4"/>
  <c r="BG78" i="4"/>
  <c r="BF78" i="4"/>
  <c r="BE78" i="4"/>
  <c r="BD78" i="4"/>
  <c r="BC78" i="4"/>
  <c r="BB78" i="4"/>
  <c r="AR78" i="4"/>
  <c r="AG78" i="4"/>
  <c r="R78" i="4"/>
  <c r="Q78" i="4" s="1"/>
  <c r="O78" i="4"/>
  <c r="M78" i="4"/>
  <c r="G78" i="4"/>
  <c r="E78" i="4"/>
  <c r="BK77" i="4"/>
  <c r="BJ77" i="4"/>
  <c r="BI77" i="4"/>
  <c r="BG77" i="4"/>
  <c r="BF77" i="4"/>
  <c r="BE77" i="4"/>
  <c r="BD77" i="4"/>
  <c r="BC77" i="4"/>
  <c r="BB77" i="4"/>
  <c r="AR77" i="4"/>
  <c r="AG77" i="4"/>
  <c r="R77" i="4"/>
  <c r="Q77" i="4" s="1"/>
  <c r="O77" i="4"/>
  <c r="M77" i="4"/>
  <c r="G77" i="4"/>
  <c r="E77" i="4"/>
  <c r="BK76" i="4"/>
  <c r="BJ76" i="4"/>
  <c r="BI76" i="4"/>
  <c r="BG76" i="4"/>
  <c r="BF76" i="4"/>
  <c r="BE76" i="4"/>
  <c r="BD76" i="4"/>
  <c r="BC76" i="4"/>
  <c r="BB76" i="4"/>
  <c r="AR76" i="4"/>
  <c r="AO76" i="4"/>
  <c r="AG76" i="4"/>
  <c r="R76" i="4"/>
  <c r="Q76" i="4" s="1"/>
  <c r="O76" i="4"/>
  <c r="M76" i="4"/>
  <c r="G76" i="4"/>
  <c r="E76" i="4"/>
  <c r="BK75" i="4"/>
  <c r="BJ75" i="4"/>
  <c r="BI75" i="4"/>
  <c r="BG75" i="4"/>
  <c r="BF75" i="4"/>
  <c r="BE75" i="4"/>
  <c r="BD75" i="4"/>
  <c r="BC75" i="4"/>
  <c r="BB75" i="4"/>
  <c r="AR75" i="4"/>
  <c r="AG75" i="4"/>
  <c r="R75" i="4"/>
  <c r="Q75" i="4" s="1"/>
  <c r="O75" i="4"/>
  <c r="M75" i="4"/>
  <c r="G75" i="4"/>
  <c r="E75" i="4"/>
  <c r="BK74" i="4"/>
  <c r="BJ74" i="4"/>
  <c r="BI74" i="4"/>
  <c r="BG74" i="4"/>
  <c r="BF74" i="4"/>
  <c r="BE74" i="4"/>
  <c r="BD74" i="4"/>
  <c r="BC74" i="4"/>
  <c r="BB74" i="4"/>
  <c r="AR74" i="4"/>
  <c r="AG74" i="4"/>
  <c r="R74" i="4"/>
  <c r="Q74" i="4" s="1"/>
  <c r="O74" i="4"/>
  <c r="M74" i="4"/>
  <c r="G74" i="4"/>
  <c r="E74" i="4"/>
  <c r="BK73" i="4"/>
  <c r="BJ73" i="4"/>
  <c r="BI73" i="4"/>
  <c r="BG73" i="4"/>
  <c r="BF73" i="4"/>
  <c r="BE73" i="4"/>
  <c r="BD73" i="4"/>
  <c r="BC73" i="4"/>
  <c r="BB73" i="4"/>
  <c r="AR73" i="4"/>
  <c r="AG73" i="4"/>
  <c r="R73" i="4"/>
  <c r="Q73" i="4" s="1"/>
  <c r="O73" i="4"/>
  <c r="M73" i="4"/>
  <c r="G73" i="4"/>
  <c r="E73" i="4"/>
  <c r="BK72" i="4"/>
  <c r="BJ72" i="4"/>
  <c r="BI72" i="4"/>
  <c r="BG72" i="4"/>
  <c r="BF72" i="4"/>
  <c r="BE72" i="4"/>
  <c r="BD72" i="4"/>
  <c r="BC72" i="4"/>
  <c r="BB72" i="4"/>
  <c r="AR72" i="4"/>
  <c r="AG72" i="4"/>
  <c r="R72" i="4"/>
  <c r="Q72" i="4" s="1"/>
  <c r="O72" i="4"/>
  <c r="M72" i="4"/>
  <c r="G72" i="4"/>
  <c r="E72" i="4"/>
  <c r="BK71" i="4"/>
  <c r="BJ71" i="4"/>
  <c r="BI71" i="4"/>
  <c r="BG71" i="4"/>
  <c r="BF71" i="4"/>
  <c r="BE71" i="4"/>
  <c r="BD71" i="4"/>
  <c r="BC71" i="4"/>
  <c r="BB71" i="4"/>
  <c r="AR71" i="4"/>
  <c r="AG71" i="4"/>
  <c r="R71" i="4"/>
  <c r="Q71" i="4" s="1"/>
  <c r="O71" i="4"/>
  <c r="M71" i="4"/>
  <c r="G71" i="4"/>
  <c r="E71" i="4"/>
  <c r="BK70" i="4"/>
  <c r="BJ70" i="4"/>
  <c r="BI70" i="4"/>
  <c r="BG70" i="4"/>
  <c r="BF70" i="4"/>
  <c r="BE70" i="4"/>
  <c r="BD70" i="4"/>
  <c r="BC70" i="4"/>
  <c r="BB70" i="4"/>
  <c r="AR70" i="4"/>
  <c r="AG70" i="4"/>
  <c r="R70" i="4"/>
  <c r="Q70" i="4" s="1"/>
  <c r="O70" i="4"/>
  <c r="M70" i="4"/>
  <c r="G70" i="4"/>
  <c r="E70" i="4"/>
  <c r="BK69" i="4"/>
  <c r="BJ69" i="4"/>
  <c r="BI69" i="4"/>
  <c r="BG69" i="4"/>
  <c r="BF69" i="4"/>
  <c r="BE69" i="4"/>
  <c r="BD69" i="4"/>
  <c r="BC69" i="4"/>
  <c r="BB69" i="4"/>
  <c r="AR69" i="4"/>
  <c r="AG69" i="4"/>
  <c r="R69" i="4"/>
  <c r="Q69" i="4" s="1"/>
  <c r="O69" i="4"/>
  <c r="M69" i="4"/>
  <c r="G69" i="4"/>
  <c r="E69" i="4"/>
  <c r="BK68" i="4"/>
  <c r="BJ68" i="4"/>
  <c r="BI68" i="4"/>
  <c r="BG68" i="4"/>
  <c r="BF68" i="4"/>
  <c r="BE68" i="4"/>
  <c r="BD68" i="4"/>
  <c r="BC68" i="4"/>
  <c r="BB68" i="4"/>
  <c r="AR68" i="4"/>
  <c r="AG68" i="4"/>
  <c r="R68" i="4"/>
  <c r="Q68" i="4" s="1"/>
  <c r="O68" i="4"/>
  <c r="M68" i="4"/>
  <c r="G68" i="4"/>
  <c r="E68" i="4"/>
  <c r="BK67" i="4"/>
  <c r="BJ67" i="4"/>
  <c r="BI67" i="4"/>
  <c r="BG67" i="4"/>
  <c r="BF67" i="4"/>
  <c r="BE67" i="4"/>
  <c r="BD67" i="4"/>
  <c r="BC67" i="4"/>
  <c r="BB67" i="4"/>
  <c r="AR67" i="4"/>
  <c r="AG67" i="4"/>
  <c r="R67" i="4"/>
  <c r="Q67" i="4" s="1"/>
  <c r="O67" i="4"/>
  <c r="M67" i="4"/>
  <c r="G67" i="4"/>
  <c r="E67" i="4"/>
  <c r="BK66" i="4"/>
  <c r="BJ66" i="4"/>
  <c r="BI66" i="4"/>
  <c r="BG66" i="4"/>
  <c r="BF66" i="4"/>
  <c r="BE66" i="4"/>
  <c r="BD66" i="4"/>
  <c r="BC66" i="4"/>
  <c r="BB66" i="4"/>
  <c r="AR66" i="4"/>
  <c r="AG66" i="4"/>
  <c r="R66" i="4"/>
  <c r="Q66" i="4" s="1"/>
  <c r="O66" i="4"/>
  <c r="M66" i="4"/>
  <c r="G66" i="4"/>
  <c r="E66" i="4"/>
  <c r="BK65" i="4"/>
  <c r="BJ65" i="4"/>
  <c r="BI65" i="4"/>
  <c r="BG65" i="4"/>
  <c r="BF65" i="4"/>
  <c r="BE65" i="4"/>
  <c r="BD65" i="4"/>
  <c r="BC65" i="4"/>
  <c r="BB65" i="4"/>
  <c r="AR65" i="4"/>
  <c r="AO65" i="4"/>
  <c r="AG65" i="4"/>
  <c r="R65" i="4"/>
  <c r="Q65" i="4" s="1"/>
  <c r="O65" i="4"/>
  <c r="M65" i="4"/>
  <c r="G65" i="4"/>
  <c r="E65" i="4"/>
  <c r="BK64" i="4"/>
  <c r="BJ64" i="4"/>
  <c r="BI64" i="4"/>
  <c r="BG64" i="4"/>
  <c r="BF64" i="4"/>
  <c r="BE64" i="4"/>
  <c r="BD64" i="4"/>
  <c r="BC64" i="4"/>
  <c r="BB64" i="4"/>
  <c r="AR64" i="4"/>
  <c r="AG64" i="4"/>
  <c r="R64" i="4"/>
  <c r="Q64" i="4" s="1"/>
  <c r="O64" i="4"/>
  <c r="M64" i="4"/>
  <c r="G64" i="4"/>
  <c r="E64" i="4"/>
  <c r="BK63" i="4"/>
  <c r="BJ63" i="4"/>
  <c r="BI63" i="4"/>
  <c r="BG63" i="4"/>
  <c r="BF63" i="4"/>
  <c r="BE63" i="4"/>
  <c r="BD63" i="4"/>
  <c r="BC63" i="4"/>
  <c r="BB63" i="4"/>
  <c r="AR63" i="4"/>
  <c r="AG63" i="4"/>
  <c r="R63" i="4"/>
  <c r="Q63" i="4" s="1"/>
  <c r="O63" i="4"/>
  <c r="M63" i="4"/>
  <c r="G63" i="4"/>
  <c r="E63" i="4"/>
  <c r="BK62" i="4"/>
  <c r="BJ62" i="4"/>
  <c r="BI62" i="4"/>
  <c r="BG62" i="4"/>
  <c r="BF62" i="4"/>
  <c r="BE62" i="4"/>
  <c r="BD62" i="4"/>
  <c r="BC62" i="4"/>
  <c r="BB62" i="4"/>
  <c r="AR62" i="4"/>
  <c r="AG62" i="4"/>
  <c r="R62" i="4"/>
  <c r="Q62" i="4" s="1"/>
  <c r="O62" i="4"/>
  <c r="M62" i="4"/>
  <c r="G62" i="4"/>
  <c r="E62" i="4"/>
  <c r="BK61" i="4"/>
  <c r="BJ61" i="4"/>
  <c r="BI61" i="4"/>
  <c r="BG61" i="4"/>
  <c r="BF61" i="4"/>
  <c r="BE61" i="4"/>
  <c r="BD61" i="4"/>
  <c r="BC61" i="4"/>
  <c r="BB61" i="4"/>
  <c r="AR61" i="4"/>
  <c r="AG61" i="4"/>
  <c r="R61" i="4"/>
  <c r="Q61" i="4" s="1"/>
  <c r="O61" i="4"/>
  <c r="M61" i="4"/>
  <c r="G61" i="4"/>
  <c r="E61" i="4"/>
  <c r="BK60" i="4"/>
  <c r="BJ60" i="4"/>
  <c r="BI60" i="4"/>
  <c r="BG60" i="4"/>
  <c r="BF60" i="4"/>
  <c r="BE60" i="4"/>
  <c r="BD60" i="4"/>
  <c r="BC60" i="4"/>
  <c r="BB60" i="4"/>
  <c r="AR60" i="4"/>
  <c r="AG60" i="4"/>
  <c r="R60" i="4"/>
  <c r="Q60" i="4" s="1"/>
  <c r="O60" i="4"/>
  <c r="M60" i="4"/>
  <c r="G60" i="4"/>
  <c r="E60" i="4"/>
  <c r="BK59" i="4"/>
  <c r="BJ59" i="4"/>
  <c r="BI59" i="4"/>
  <c r="BG59" i="4"/>
  <c r="BF59" i="4"/>
  <c r="BE59" i="4"/>
  <c r="BD59" i="4"/>
  <c r="BC59" i="4"/>
  <c r="BB59" i="4"/>
  <c r="AR59" i="4"/>
  <c r="AO59" i="4"/>
  <c r="AG59" i="4"/>
  <c r="R59" i="4"/>
  <c r="Q59" i="4" s="1"/>
  <c r="O59" i="4"/>
  <c r="M59" i="4"/>
  <c r="G59" i="4"/>
  <c r="E59" i="4"/>
  <c r="BK58" i="4"/>
  <c r="BJ58" i="4"/>
  <c r="BI58" i="4"/>
  <c r="BG58" i="4"/>
  <c r="BF58" i="4"/>
  <c r="BE58" i="4"/>
  <c r="BD58" i="4"/>
  <c r="BC58" i="4"/>
  <c r="BB58" i="4"/>
  <c r="AR58" i="4"/>
  <c r="AG58" i="4"/>
  <c r="R58" i="4"/>
  <c r="Q58" i="4" s="1"/>
  <c r="O58" i="4"/>
  <c r="M58" i="4"/>
  <c r="G58" i="4"/>
  <c r="E58" i="4"/>
  <c r="BK57" i="4"/>
  <c r="BJ57" i="4"/>
  <c r="BI57" i="4"/>
  <c r="BG57" i="4"/>
  <c r="BF57" i="4"/>
  <c r="BE57" i="4"/>
  <c r="BD57" i="4"/>
  <c r="BC57" i="4"/>
  <c r="BB57" i="4"/>
  <c r="AR57" i="4"/>
  <c r="AG57" i="4"/>
  <c r="R57" i="4"/>
  <c r="Q57" i="4" s="1"/>
  <c r="O57" i="4"/>
  <c r="M57" i="4"/>
  <c r="G57" i="4"/>
  <c r="E57" i="4"/>
  <c r="BK56" i="4"/>
  <c r="BJ56" i="4"/>
  <c r="BI56" i="4"/>
  <c r="BG56" i="4"/>
  <c r="BF56" i="4"/>
  <c r="BE56" i="4"/>
  <c r="BD56" i="4"/>
  <c r="BC56" i="4"/>
  <c r="BB56" i="4"/>
  <c r="AR56" i="4"/>
  <c r="AG56" i="4"/>
  <c r="R56" i="4"/>
  <c r="Q56" i="4" s="1"/>
  <c r="O56" i="4"/>
  <c r="M56" i="4"/>
  <c r="G56" i="4"/>
  <c r="E56" i="4"/>
  <c r="BK55" i="4"/>
  <c r="BJ55" i="4"/>
  <c r="BI55" i="4"/>
  <c r="BG55" i="4"/>
  <c r="BF55" i="4"/>
  <c r="BE55" i="4"/>
  <c r="BD55" i="4"/>
  <c r="BC55" i="4"/>
  <c r="BB55" i="4"/>
  <c r="AR55" i="4"/>
  <c r="AG55" i="4"/>
  <c r="R55" i="4"/>
  <c r="Q55" i="4" s="1"/>
  <c r="O55" i="4"/>
  <c r="M55" i="4"/>
  <c r="G55" i="4"/>
  <c r="E55" i="4"/>
  <c r="BK54" i="4"/>
  <c r="BJ54" i="4"/>
  <c r="BI54" i="4"/>
  <c r="BG54" i="4"/>
  <c r="BF54" i="4"/>
  <c r="BE54" i="4"/>
  <c r="BD54" i="4"/>
  <c r="BC54" i="4"/>
  <c r="BB54" i="4"/>
  <c r="AR54" i="4"/>
  <c r="AG54" i="4"/>
  <c r="R54" i="4"/>
  <c r="Q54" i="4" s="1"/>
  <c r="O54" i="4"/>
  <c r="M54" i="4"/>
  <c r="G54" i="4"/>
  <c r="E54" i="4"/>
  <c r="BK53" i="4"/>
  <c r="BJ53" i="4"/>
  <c r="BI53" i="4"/>
  <c r="BG53" i="4"/>
  <c r="BF53" i="4"/>
  <c r="BE53" i="4"/>
  <c r="BD53" i="4"/>
  <c r="BC53" i="4"/>
  <c r="BB53" i="4"/>
  <c r="AR53" i="4"/>
  <c r="AO53" i="4"/>
  <c r="AG53" i="4"/>
  <c r="R53" i="4"/>
  <c r="Q53" i="4" s="1"/>
  <c r="O53" i="4"/>
  <c r="M53" i="4"/>
  <c r="G53" i="4"/>
  <c r="E53" i="4"/>
  <c r="BK52" i="4"/>
  <c r="BJ52" i="4"/>
  <c r="BI52" i="4"/>
  <c r="BG52" i="4"/>
  <c r="BF52" i="4"/>
  <c r="BE52" i="4"/>
  <c r="BD52" i="4"/>
  <c r="BC52" i="4"/>
  <c r="BB52" i="4"/>
  <c r="AR52" i="4"/>
  <c r="AG52" i="4"/>
  <c r="R52" i="4"/>
  <c r="Q52" i="4" s="1"/>
  <c r="O52" i="4"/>
  <c r="M52" i="4"/>
  <c r="G52" i="4"/>
  <c r="E52" i="4"/>
  <c r="BK51" i="4"/>
  <c r="BJ51" i="4"/>
  <c r="BI51" i="4"/>
  <c r="BG51" i="4"/>
  <c r="BF51" i="4"/>
  <c r="BE51" i="4"/>
  <c r="BD51" i="4"/>
  <c r="BC51" i="4"/>
  <c r="BB51" i="4"/>
  <c r="AR51" i="4"/>
  <c r="AG51" i="4"/>
  <c r="R51" i="4"/>
  <c r="Q51" i="4" s="1"/>
  <c r="O51" i="4"/>
  <c r="M51" i="4"/>
  <c r="G51" i="4"/>
  <c r="E51" i="4"/>
  <c r="BK50" i="4"/>
  <c r="BJ50" i="4"/>
  <c r="BI50" i="4"/>
  <c r="BG50" i="4"/>
  <c r="BF50" i="4"/>
  <c r="BE50" i="4"/>
  <c r="BD50" i="4"/>
  <c r="BC50" i="4"/>
  <c r="BB50" i="4"/>
  <c r="AR50" i="4"/>
  <c r="AG50" i="4"/>
  <c r="R50" i="4"/>
  <c r="Q50" i="4" s="1"/>
  <c r="O50" i="4"/>
  <c r="M50" i="4"/>
  <c r="G50" i="4"/>
  <c r="E50" i="4"/>
  <c r="BK49" i="4"/>
  <c r="BJ49" i="4"/>
  <c r="BI49" i="4"/>
  <c r="BG49" i="4"/>
  <c r="BF49" i="4"/>
  <c r="BE49" i="4"/>
  <c r="BD49" i="4"/>
  <c r="BC49" i="4"/>
  <c r="BB49" i="4"/>
  <c r="AR49" i="4"/>
  <c r="AG49" i="4"/>
  <c r="R49" i="4"/>
  <c r="Q49" i="4" s="1"/>
  <c r="O49" i="4"/>
  <c r="M49" i="4"/>
  <c r="G49" i="4"/>
  <c r="E49" i="4"/>
  <c r="BK48" i="4"/>
  <c r="BJ48" i="4"/>
  <c r="BI48" i="4"/>
  <c r="BG48" i="4"/>
  <c r="BF48" i="4"/>
  <c r="BE48" i="4"/>
  <c r="BD48" i="4"/>
  <c r="BC48" i="4"/>
  <c r="BB48" i="4"/>
  <c r="AR48" i="4"/>
  <c r="AO48" i="4"/>
  <c r="AG48" i="4"/>
  <c r="R48" i="4"/>
  <c r="Q48" i="4" s="1"/>
  <c r="O48" i="4"/>
  <c r="M48" i="4"/>
  <c r="G48" i="4"/>
  <c r="E48" i="4"/>
  <c r="BK47" i="4"/>
  <c r="BJ47" i="4"/>
  <c r="BI47" i="4"/>
  <c r="BG47" i="4"/>
  <c r="BF47" i="4"/>
  <c r="BE47" i="4"/>
  <c r="BD47" i="4"/>
  <c r="BC47" i="4"/>
  <c r="BB47" i="4"/>
  <c r="AR47" i="4"/>
  <c r="AG47" i="4"/>
  <c r="R47" i="4"/>
  <c r="Q47" i="4" s="1"/>
  <c r="O47" i="4"/>
  <c r="M47" i="4"/>
  <c r="G47" i="4"/>
  <c r="E47" i="4"/>
  <c r="BK46" i="4"/>
  <c r="BJ46" i="4"/>
  <c r="BI46" i="4"/>
  <c r="BG46" i="4"/>
  <c r="BF46" i="4"/>
  <c r="BE46" i="4"/>
  <c r="BD46" i="4"/>
  <c r="BC46" i="4"/>
  <c r="BB46" i="4"/>
  <c r="AR46" i="4"/>
  <c r="AG46" i="4"/>
  <c r="R46" i="4"/>
  <c r="Q46" i="4" s="1"/>
  <c r="O46" i="4"/>
  <c r="M46" i="4"/>
  <c r="G46" i="4"/>
  <c r="E46" i="4"/>
  <c r="BK45" i="4"/>
  <c r="BJ45" i="4"/>
  <c r="BI45" i="4"/>
  <c r="BG45" i="4"/>
  <c r="BF45" i="4"/>
  <c r="BE45" i="4"/>
  <c r="BD45" i="4"/>
  <c r="BC45" i="4"/>
  <c r="BB45" i="4"/>
  <c r="AR45" i="4"/>
  <c r="AG45" i="4"/>
  <c r="R45" i="4"/>
  <c r="Q45" i="4" s="1"/>
  <c r="O45" i="4"/>
  <c r="M45" i="4"/>
  <c r="G45" i="4"/>
  <c r="E45" i="4"/>
  <c r="BK44" i="4"/>
  <c r="BJ44" i="4"/>
  <c r="BI44" i="4"/>
  <c r="BG44" i="4"/>
  <c r="BF44" i="4"/>
  <c r="BE44" i="4"/>
  <c r="BD44" i="4"/>
  <c r="BC44" i="4"/>
  <c r="BB44" i="4"/>
  <c r="AR44" i="4"/>
  <c r="AG44" i="4"/>
  <c r="R44" i="4"/>
  <c r="Q44" i="4" s="1"/>
  <c r="O44" i="4"/>
  <c r="M44" i="4"/>
  <c r="G44" i="4"/>
  <c r="E44" i="4"/>
  <c r="BK43" i="4"/>
  <c r="BJ43" i="4"/>
  <c r="BI43" i="4"/>
  <c r="BG43" i="4"/>
  <c r="BF43" i="4"/>
  <c r="BE43" i="4"/>
  <c r="BD43" i="4"/>
  <c r="BC43" i="4"/>
  <c r="BB43" i="4"/>
  <c r="AR43" i="4"/>
  <c r="AO43" i="4"/>
  <c r="AG43" i="4"/>
  <c r="R43" i="4"/>
  <c r="Q43" i="4" s="1"/>
  <c r="O43" i="4"/>
  <c r="M43" i="4"/>
  <c r="G43" i="4"/>
  <c r="E43" i="4"/>
  <c r="BK42" i="4"/>
  <c r="BJ42" i="4"/>
  <c r="BI42" i="4"/>
  <c r="BG42" i="4"/>
  <c r="BF42" i="4"/>
  <c r="BE42" i="4"/>
  <c r="BD42" i="4"/>
  <c r="BC42" i="4"/>
  <c r="BB42" i="4"/>
  <c r="AR42" i="4"/>
  <c r="AG42" i="4"/>
  <c r="R42" i="4"/>
  <c r="Q42" i="4" s="1"/>
  <c r="O42" i="4"/>
  <c r="M42" i="4"/>
  <c r="G42" i="4"/>
  <c r="E42" i="4"/>
  <c r="BK41" i="4"/>
  <c r="BJ41" i="4"/>
  <c r="BI41" i="4"/>
  <c r="BG41" i="4"/>
  <c r="BF41" i="4"/>
  <c r="BE41" i="4"/>
  <c r="BD41" i="4"/>
  <c r="BC41" i="4"/>
  <c r="BB41" i="4"/>
  <c r="AR41" i="4"/>
  <c r="AG41" i="4"/>
  <c r="R41" i="4"/>
  <c r="Q41" i="4" s="1"/>
  <c r="O41" i="4"/>
  <c r="M41" i="4"/>
  <c r="G41" i="4"/>
  <c r="E41" i="4"/>
  <c r="BK40" i="4"/>
  <c r="BJ40" i="4"/>
  <c r="BI40" i="4"/>
  <c r="BG40" i="4"/>
  <c r="BF40" i="4"/>
  <c r="BE40" i="4"/>
  <c r="BD40" i="4"/>
  <c r="BC40" i="4"/>
  <c r="BB40" i="4"/>
  <c r="AR40" i="4"/>
  <c r="AG40" i="4"/>
  <c r="R40" i="4"/>
  <c r="Q40" i="4" s="1"/>
  <c r="O40" i="4"/>
  <c r="M40" i="4"/>
  <c r="G40" i="4"/>
  <c r="E40" i="4"/>
  <c r="BK39" i="4"/>
  <c r="BJ39" i="4"/>
  <c r="BI39" i="4"/>
  <c r="BG39" i="4"/>
  <c r="BF39" i="4"/>
  <c r="BE39" i="4"/>
  <c r="BD39" i="4"/>
  <c r="BC39" i="4"/>
  <c r="BB39" i="4"/>
  <c r="AR39" i="4"/>
  <c r="AG39" i="4"/>
  <c r="R39" i="4"/>
  <c r="Q39" i="4" s="1"/>
  <c r="O39" i="4"/>
  <c r="M39" i="4"/>
  <c r="G39" i="4"/>
  <c r="E39" i="4"/>
  <c r="BK38" i="4"/>
  <c r="BJ38" i="4"/>
  <c r="BI38" i="4"/>
  <c r="BG38" i="4"/>
  <c r="BF38" i="4"/>
  <c r="BE38" i="4"/>
  <c r="BD38" i="4"/>
  <c r="BC38" i="4"/>
  <c r="BB38" i="4"/>
  <c r="AR38" i="4"/>
  <c r="AG38" i="4"/>
  <c r="R38" i="4"/>
  <c r="Q38" i="4" s="1"/>
  <c r="O38" i="4"/>
  <c r="M38" i="4"/>
  <c r="G38" i="4"/>
  <c r="E38" i="4"/>
  <c r="BK37" i="4"/>
  <c r="BJ37" i="4"/>
  <c r="BI37" i="4"/>
  <c r="BG37" i="4"/>
  <c r="BF37" i="4"/>
  <c r="BE37" i="4"/>
  <c r="BD37" i="4"/>
  <c r="BC37" i="4"/>
  <c r="BB37" i="4"/>
  <c r="AR37" i="4"/>
  <c r="AO37" i="4"/>
  <c r="AG37" i="4"/>
  <c r="R37" i="4"/>
  <c r="Q37" i="4" s="1"/>
  <c r="O37" i="4"/>
  <c r="M37" i="4"/>
  <c r="G37" i="4"/>
  <c r="E37" i="4"/>
  <c r="BK36" i="4"/>
  <c r="BJ36" i="4"/>
  <c r="BI36" i="4"/>
  <c r="BG36" i="4"/>
  <c r="BF36" i="4"/>
  <c r="BE36" i="4"/>
  <c r="BD36" i="4"/>
  <c r="BC36" i="4"/>
  <c r="BB36" i="4"/>
  <c r="AR36" i="4"/>
  <c r="AG36" i="4"/>
  <c r="R36" i="4"/>
  <c r="Q36" i="4" s="1"/>
  <c r="O36" i="4"/>
  <c r="M36" i="4"/>
  <c r="G36" i="4"/>
  <c r="E36" i="4"/>
  <c r="BK35" i="4"/>
  <c r="BJ35" i="4"/>
  <c r="BI35" i="4"/>
  <c r="BG35" i="4"/>
  <c r="BF35" i="4"/>
  <c r="BE35" i="4"/>
  <c r="BD35" i="4"/>
  <c r="BC35" i="4"/>
  <c r="BB35" i="4"/>
  <c r="AR35" i="4"/>
  <c r="AG35" i="4"/>
  <c r="R35" i="4"/>
  <c r="Q35" i="4" s="1"/>
  <c r="O35" i="4"/>
  <c r="M35" i="4"/>
  <c r="G35" i="4"/>
  <c r="E35" i="4"/>
  <c r="BK34" i="4"/>
  <c r="BJ34" i="4"/>
  <c r="BI34" i="4"/>
  <c r="BG34" i="4"/>
  <c r="BF34" i="4"/>
  <c r="BE34" i="4"/>
  <c r="BD34" i="4"/>
  <c r="BC34" i="4"/>
  <c r="BB34" i="4"/>
  <c r="AR34" i="4"/>
  <c r="AG34" i="4"/>
  <c r="R34" i="4"/>
  <c r="Q34" i="4" s="1"/>
  <c r="O34" i="4"/>
  <c r="M34" i="4"/>
  <c r="G34" i="4"/>
  <c r="E34" i="4"/>
  <c r="BK33" i="4"/>
  <c r="BJ33" i="4"/>
  <c r="BI33" i="4"/>
  <c r="BG33" i="4"/>
  <c r="BF33" i="4"/>
  <c r="BE33" i="4"/>
  <c r="BD33" i="4"/>
  <c r="BC33" i="4"/>
  <c r="BB33" i="4"/>
  <c r="AR33" i="4"/>
  <c r="AG33" i="4"/>
  <c r="R33" i="4"/>
  <c r="Q33" i="4" s="1"/>
  <c r="O33" i="4"/>
  <c r="M33" i="4"/>
  <c r="G33" i="4"/>
  <c r="E33" i="4"/>
  <c r="BK32" i="4"/>
  <c r="BJ32" i="4"/>
  <c r="BI32" i="4"/>
  <c r="BG32" i="4"/>
  <c r="BF32" i="4"/>
  <c r="BE32" i="4"/>
  <c r="BD32" i="4"/>
  <c r="BC32" i="4"/>
  <c r="BB32" i="4"/>
  <c r="AR32" i="4"/>
  <c r="AO32" i="4"/>
  <c r="AG32" i="4"/>
  <c r="R32" i="4"/>
  <c r="Q32" i="4" s="1"/>
  <c r="O32" i="4"/>
  <c r="M32" i="4"/>
  <c r="G32" i="4"/>
  <c r="E32" i="4"/>
  <c r="BK31" i="4"/>
  <c r="BJ31" i="4"/>
  <c r="BI31" i="4"/>
  <c r="BG31" i="4"/>
  <c r="BF31" i="4"/>
  <c r="BE31" i="4"/>
  <c r="BD31" i="4"/>
  <c r="BC31" i="4"/>
  <c r="BB31" i="4"/>
  <c r="AR31" i="4"/>
  <c r="AG31" i="4"/>
  <c r="R31" i="4"/>
  <c r="Q31" i="4" s="1"/>
  <c r="M31" i="4"/>
  <c r="E31" i="4"/>
  <c r="BK30" i="4"/>
  <c r="BJ30" i="4"/>
  <c r="BI30" i="4"/>
  <c r="BG30" i="4"/>
  <c r="BF30" i="4"/>
  <c r="BE30" i="4"/>
  <c r="BD30" i="4"/>
  <c r="BC30" i="4"/>
  <c r="BB30" i="4"/>
  <c r="AR30" i="4"/>
  <c r="AO30" i="4"/>
  <c r="AG30" i="4"/>
  <c r="R30" i="4"/>
  <c r="Q30" i="4" s="1"/>
  <c r="M30" i="4"/>
  <c r="E30" i="4"/>
  <c r="BK29" i="4"/>
  <c r="BJ29" i="4"/>
  <c r="BI29" i="4"/>
  <c r="BG29" i="4"/>
  <c r="BF29" i="4"/>
  <c r="BE29" i="4"/>
  <c r="BD29" i="4"/>
  <c r="BC29" i="4"/>
  <c r="BB29" i="4"/>
  <c r="AR29" i="4"/>
  <c r="AG29" i="4"/>
  <c r="R29" i="4"/>
  <c r="Q29" i="4" s="1"/>
  <c r="M29" i="4"/>
  <c r="G29" i="4"/>
  <c r="E29" i="4"/>
  <c r="BK28" i="4"/>
  <c r="BJ28" i="4"/>
  <c r="BI28" i="4"/>
  <c r="BG28" i="4"/>
  <c r="BF28" i="4"/>
  <c r="BE28" i="4"/>
  <c r="BD28" i="4"/>
  <c r="BC28" i="4"/>
  <c r="BB28" i="4"/>
  <c r="AR28" i="4"/>
  <c r="AG28" i="4"/>
  <c r="R28" i="4"/>
  <c r="Q28" i="4" s="1"/>
  <c r="M28" i="4"/>
  <c r="E28" i="4"/>
  <c r="BK27" i="4"/>
  <c r="BJ27" i="4"/>
  <c r="BI27" i="4"/>
  <c r="BG27" i="4"/>
  <c r="BF27" i="4"/>
  <c r="BE27" i="4"/>
  <c r="BD27" i="4"/>
  <c r="BC27" i="4"/>
  <c r="BB27" i="4"/>
  <c r="AR27" i="4"/>
  <c r="AG27" i="4"/>
  <c r="R27" i="4"/>
  <c r="Q27" i="4" s="1"/>
  <c r="M27" i="4"/>
  <c r="E27" i="4"/>
  <c r="BK26" i="4"/>
  <c r="BJ26" i="4"/>
  <c r="BI26" i="4"/>
  <c r="BG26" i="4"/>
  <c r="BF26" i="4"/>
  <c r="BE26" i="4"/>
  <c r="BD26" i="4"/>
  <c r="BC26" i="4"/>
  <c r="BB26" i="4"/>
  <c r="AR26" i="4"/>
  <c r="AG26" i="4"/>
  <c r="R26" i="4"/>
  <c r="Q26" i="4" s="1"/>
  <c r="M26" i="4"/>
  <c r="E26" i="4"/>
  <c r="BK25" i="4"/>
  <c r="BJ25" i="4"/>
  <c r="BI25" i="4"/>
  <c r="BG25" i="4"/>
  <c r="BF25" i="4"/>
  <c r="BE25" i="4"/>
  <c r="BD25" i="4"/>
  <c r="BC25" i="4"/>
  <c r="BB25" i="4"/>
  <c r="AR25" i="4"/>
  <c r="AG25" i="4"/>
  <c r="R25" i="4"/>
  <c r="Q25" i="4" s="1"/>
  <c r="M25" i="4"/>
  <c r="E25" i="4"/>
  <c r="BK24" i="4"/>
  <c r="BJ24" i="4"/>
  <c r="BI24" i="4"/>
  <c r="BG24" i="4"/>
  <c r="BF24" i="4"/>
  <c r="BE24" i="4"/>
  <c r="BD24" i="4"/>
  <c r="BC24" i="4"/>
  <c r="BB24" i="4"/>
  <c r="AR24" i="4"/>
  <c r="AG24" i="4"/>
  <c r="R24" i="4"/>
  <c r="Q24" i="4" s="1"/>
  <c r="M24" i="4"/>
  <c r="G24" i="4"/>
  <c r="E24" i="4"/>
  <c r="BK23" i="4"/>
  <c r="BJ23" i="4"/>
  <c r="BI23" i="4"/>
  <c r="BG23" i="4"/>
  <c r="BF23" i="4"/>
  <c r="BE23" i="4"/>
  <c r="BD23" i="4"/>
  <c r="BC23" i="4"/>
  <c r="BB23" i="4"/>
  <c r="AR23" i="4"/>
  <c r="AG23" i="4"/>
  <c r="R23" i="4"/>
  <c r="Q23" i="4" s="1"/>
  <c r="O23" i="4"/>
  <c r="M23" i="4"/>
  <c r="E23" i="4"/>
  <c r="AG20" i="4"/>
  <c r="R20" i="4"/>
  <c r="Q20" i="4" s="1"/>
  <c r="F18" i="4"/>
  <c r="BH59" i="4" s="1"/>
  <c r="J122" i="4"/>
  <c r="AS121" i="4"/>
  <c r="K119" i="4"/>
  <c r="AT118" i="4"/>
  <c r="J114" i="4"/>
  <c r="AS113" i="4"/>
  <c r="K111" i="4"/>
  <c r="AT110" i="4"/>
  <c r="J106" i="4"/>
  <c r="AS105" i="4"/>
  <c r="K103" i="4"/>
  <c r="AT102" i="4"/>
  <c r="J98" i="4"/>
  <c r="AS97" i="4"/>
  <c r="K95" i="4"/>
  <c r="AT94" i="4"/>
  <c r="J90" i="4"/>
  <c r="AS89" i="4"/>
  <c r="K87" i="4"/>
  <c r="AT86" i="4"/>
  <c r="J82" i="4"/>
  <c r="AS81" i="4"/>
  <c r="K79" i="4"/>
  <c r="AT78" i="4"/>
  <c r="J74" i="4"/>
  <c r="AS73" i="4"/>
  <c r="K71" i="4"/>
  <c r="AT70" i="4"/>
  <c r="J66" i="4"/>
  <c r="AS65" i="4"/>
  <c r="J119" i="4"/>
  <c r="AS118" i="4"/>
  <c r="K116" i="4"/>
  <c r="AT115" i="4"/>
  <c r="J111" i="4"/>
  <c r="AS110" i="4"/>
  <c r="K108" i="4"/>
  <c r="AT107" i="4"/>
  <c r="J103" i="4"/>
  <c r="AS102" i="4"/>
  <c r="K100" i="4"/>
  <c r="AT99" i="4"/>
  <c r="J95" i="4"/>
  <c r="AS94" i="4"/>
  <c r="K92" i="4"/>
  <c r="AT91" i="4"/>
  <c r="J87" i="4"/>
  <c r="AS86" i="4"/>
  <c r="K84" i="4"/>
  <c r="AT83" i="4"/>
  <c r="J79" i="4"/>
  <c r="AS78" i="4"/>
  <c r="K76" i="4"/>
  <c r="AT75" i="4"/>
  <c r="J71" i="4"/>
  <c r="AS70" i="4"/>
  <c r="K68" i="4"/>
  <c r="AT67" i="4"/>
  <c r="J63" i="4"/>
  <c r="AS62" i="4"/>
  <c r="K60" i="4"/>
  <c r="AT59" i="4"/>
  <c r="J55" i="4"/>
  <c r="AS54" i="4"/>
  <c r="K121" i="4"/>
  <c r="AT120" i="4"/>
  <c r="J116" i="4"/>
  <c r="AS115" i="4"/>
  <c r="K113" i="4"/>
  <c r="AT112" i="4"/>
  <c r="J108" i="4"/>
  <c r="AS107" i="4"/>
  <c r="K105" i="4"/>
  <c r="AT104" i="4"/>
  <c r="J100" i="4"/>
  <c r="AS99" i="4"/>
  <c r="K97" i="4"/>
  <c r="AT96" i="4"/>
  <c r="J92" i="4"/>
  <c r="AS91" i="4"/>
  <c r="K89" i="4"/>
  <c r="AT88" i="4"/>
  <c r="J84" i="4"/>
  <c r="AS83" i="4"/>
  <c r="K81" i="4"/>
  <c r="AT80" i="4"/>
  <c r="J76" i="4"/>
  <c r="AS75" i="4"/>
  <c r="K73" i="4"/>
  <c r="AT72" i="4"/>
  <c r="J68" i="4"/>
  <c r="AS67" i="4"/>
  <c r="K65" i="4"/>
  <c r="AT64" i="4"/>
  <c r="J60" i="4"/>
  <c r="AS59" i="4"/>
  <c r="K57" i="4"/>
  <c r="AT56" i="4"/>
  <c r="J52" i="4"/>
  <c r="AS51" i="4"/>
  <c r="K49" i="4"/>
  <c r="AT48" i="4"/>
  <c r="J44" i="4"/>
  <c r="J121" i="4"/>
  <c r="AS120" i="4"/>
  <c r="K118" i="4"/>
  <c r="AT117" i="4"/>
  <c r="J113" i="4"/>
  <c r="AS112" i="4"/>
  <c r="K110" i="4"/>
  <c r="AT109" i="4"/>
  <c r="J105" i="4"/>
  <c r="AS104" i="4"/>
  <c r="K102" i="4"/>
  <c r="AT101" i="4"/>
  <c r="J97" i="4"/>
  <c r="AS96" i="4"/>
  <c r="K94" i="4"/>
  <c r="AT93" i="4"/>
  <c r="J89" i="4"/>
  <c r="AS88" i="4"/>
  <c r="K86" i="4"/>
  <c r="AT85" i="4"/>
  <c r="J81" i="4"/>
  <c r="AS80" i="4"/>
  <c r="K78" i="4"/>
  <c r="AT77" i="4"/>
  <c r="J73" i="4"/>
  <c r="AS72" i="4"/>
  <c r="K70" i="4"/>
  <c r="AT69" i="4"/>
  <c r="J65" i="4"/>
  <c r="AS64" i="4"/>
  <c r="K62" i="4"/>
  <c r="AT61" i="4"/>
  <c r="J57" i="4"/>
  <c r="AS56" i="4"/>
  <c r="K54" i="4"/>
  <c r="AT53" i="4"/>
  <c r="J49" i="4"/>
  <c r="AS48" i="4"/>
  <c r="AT122" i="4"/>
  <c r="J118" i="4"/>
  <c r="AS117" i="4"/>
  <c r="K115" i="4"/>
  <c r="AT114" i="4"/>
  <c r="J110" i="4"/>
  <c r="AS109" i="4"/>
  <c r="K107" i="4"/>
  <c r="AT106" i="4"/>
  <c r="J102" i="4"/>
  <c r="AS101" i="4"/>
  <c r="K99" i="4"/>
  <c r="AT98" i="4"/>
  <c r="J94" i="4"/>
  <c r="AS93" i="4"/>
  <c r="K91" i="4"/>
  <c r="AT90" i="4"/>
  <c r="J86" i="4"/>
  <c r="AS85" i="4"/>
  <c r="K83" i="4"/>
  <c r="AT82" i="4"/>
  <c r="J78" i="4"/>
  <c r="AS77" i="4"/>
  <c r="K75" i="4"/>
  <c r="AT74" i="4"/>
  <c r="J70" i="4"/>
  <c r="AS69" i="4"/>
  <c r="K67" i="4"/>
  <c r="AT66" i="4"/>
  <c r="AS122" i="4"/>
  <c r="K120" i="4"/>
  <c r="AT119" i="4"/>
  <c r="J115" i="4"/>
  <c r="AS114" i="4"/>
  <c r="K112" i="4"/>
  <c r="AT111" i="4"/>
  <c r="J107" i="4"/>
  <c r="AS106" i="4"/>
  <c r="K104" i="4"/>
  <c r="AT103" i="4"/>
  <c r="J99" i="4"/>
  <c r="AS98" i="4"/>
  <c r="K96" i="4"/>
  <c r="AT95" i="4"/>
  <c r="J91" i="4"/>
  <c r="AS90" i="4"/>
  <c r="K88" i="4"/>
  <c r="AT87" i="4"/>
  <c r="J83" i="4"/>
  <c r="AS82" i="4"/>
  <c r="K80" i="4"/>
  <c r="AT79" i="4"/>
  <c r="J75" i="4"/>
  <c r="AS74" i="4"/>
  <c r="K72" i="4"/>
  <c r="AT71" i="4"/>
  <c r="J67" i="4"/>
  <c r="AS66" i="4"/>
  <c r="K64" i="4"/>
  <c r="AT63" i="4"/>
  <c r="J59" i="4"/>
  <c r="AS58" i="4"/>
  <c r="K56" i="4"/>
  <c r="J120" i="4"/>
  <c r="AS119" i="4"/>
  <c r="K117" i="4"/>
  <c r="AT116" i="4"/>
  <c r="J112" i="4"/>
  <c r="AS111" i="4"/>
  <c r="K109" i="4"/>
  <c r="AT108" i="4"/>
  <c r="J104" i="4"/>
  <c r="AS103" i="4"/>
  <c r="K101" i="4"/>
  <c r="AT100" i="4"/>
  <c r="J96" i="4"/>
  <c r="AS95" i="4"/>
  <c r="K93" i="4"/>
  <c r="AT92" i="4"/>
  <c r="J88" i="4"/>
  <c r="AS87" i="4"/>
  <c r="K85" i="4"/>
  <c r="AT84" i="4"/>
  <c r="J80" i="4"/>
  <c r="AS79" i="4"/>
  <c r="K77" i="4"/>
  <c r="AT76" i="4"/>
  <c r="J72" i="4"/>
  <c r="AS71" i="4"/>
  <c r="K69" i="4"/>
  <c r="AT68" i="4"/>
  <c r="J64" i="4"/>
  <c r="AS63" i="4"/>
  <c r="K61" i="4"/>
  <c r="AT60" i="4"/>
  <c r="J56" i="4"/>
  <c r="AS55" i="4"/>
  <c r="K53" i="4"/>
  <c r="AT52" i="4"/>
  <c r="J48" i="4"/>
  <c r="AT113" i="4"/>
  <c r="AT62" i="4"/>
  <c r="J62" i="4"/>
  <c r="AS60" i="4"/>
  <c r="AS57" i="4"/>
  <c r="J51" i="4"/>
  <c r="J46" i="4"/>
  <c r="K45" i="4"/>
  <c r="AT44" i="4"/>
  <c r="K42" i="4"/>
  <c r="AT41" i="4"/>
  <c r="J37" i="4"/>
  <c r="AS36" i="4"/>
  <c r="K34" i="4"/>
  <c r="AT33" i="4"/>
  <c r="AS25" i="4"/>
  <c r="AT55" i="4"/>
  <c r="AT54" i="4"/>
  <c r="J54" i="4"/>
  <c r="J45" i="4"/>
  <c r="AS44" i="4"/>
  <c r="J42" i="4"/>
  <c r="AS41" i="4"/>
  <c r="K39" i="4"/>
  <c r="AT38" i="4"/>
  <c r="J34" i="4"/>
  <c r="AS33" i="4"/>
  <c r="K28" i="4"/>
  <c r="AT27" i="4"/>
  <c r="J23" i="4"/>
  <c r="AS35" i="4"/>
  <c r="AS24" i="4"/>
  <c r="K46" i="4"/>
  <c r="J32" i="4"/>
  <c r="AS28" i="4"/>
  <c r="K26" i="4"/>
  <c r="AT25" i="4"/>
  <c r="J101" i="4"/>
  <c r="K98" i="4"/>
  <c r="AS92" i="4"/>
  <c r="AT89" i="4"/>
  <c r="J85" i="4"/>
  <c r="K82" i="4"/>
  <c r="AS76" i="4"/>
  <c r="AT73" i="4"/>
  <c r="J69" i="4"/>
  <c r="K66" i="4"/>
  <c r="K63" i="4"/>
  <c r="AT58" i="4"/>
  <c r="K58" i="4"/>
  <c r="AT47" i="4"/>
  <c r="AT43" i="4"/>
  <c r="J39" i="4"/>
  <c r="AS38" i="4"/>
  <c r="K36" i="4"/>
  <c r="AT35" i="4"/>
  <c r="J28" i="4"/>
  <c r="AS27" i="4"/>
  <c r="K25" i="4"/>
  <c r="AT24" i="4"/>
  <c r="J25" i="4"/>
  <c r="AS31" i="4"/>
  <c r="AT121" i="4"/>
  <c r="J117" i="4"/>
  <c r="AS108" i="4"/>
  <c r="AT105" i="4"/>
  <c r="J61" i="4"/>
  <c r="J58" i="4"/>
  <c r="K55" i="4"/>
  <c r="AT49" i="4"/>
  <c r="AS47" i="4"/>
  <c r="K44" i="4"/>
  <c r="AS43" i="4"/>
  <c r="K41" i="4"/>
  <c r="AT40" i="4"/>
  <c r="J36" i="4"/>
  <c r="K33" i="4"/>
  <c r="AT32" i="4"/>
  <c r="AT29" i="4"/>
  <c r="K114" i="4"/>
  <c r="AS61" i="4"/>
  <c r="AT50" i="4"/>
  <c r="AS49" i="4"/>
  <c r="K48" i="4"/>
  <c r="J41" i="4"/>
  <c r="AS40" i="4"/>
  <c r="K38" i="4"/>
  <c r="AT37" i="4"/>
  <c r="J33" i="4"/>
  <c r="AS32" i="4"/>
  <c r="AS29" i="4"/>
  <c r="K27" i="4"/>
  <c r="AT26" i="4"/>
  <c r="K52" i="4"/>
  <c r="AT36" i="4"/>
  <c r="K23" i="4"/>
  <c r="AS50" i="4"/>
  <c r="K50" i="4"/>
  <c r="K47" i="4"/>
  <c r="AT46" i="4"/>
  <c r="AT45" i="4"/>
  <c r="K43" i="4"/>
  <c r="AT42" i="4"/>
  <c r="J38" i="4"/>
  <c r="AS37" i="4"/>
  <c r="K35" i="4"/>
  <c r="AT34" i="4"/>
  <c r="J27" i="4"/>
  <c r="AS26" i="4"/>
  <c r="K24" i="4"/>
  <c r="AT23" i="4"/>
  <c r="AT57" i="4"/>
  <c r="J53" i="4"/>
  <c r="K51" i="4"/>
  <c r="J29" i="4"/>
  <c r="J26" i="4"/>
  <c r="AS100" i="4"/>
  <c r="AT97" i="4"/>
  <c r="J93" i="4"/>
  <c r="K90" i="4"/>
  <c r="AS84" i="4"/>
  <c r="AT81" i="4"/>
  <c r="J77" i="4"/>
  <c r="K74" i="4"/>
  <c r="AS68" i="4"/>
  <c r="AT65" i="4"/>
  <c r="K59" i="4"/>
  <c r="AS53" i="4"/>
  <c r="AS52" i="4"/>
  <c r="AT51" i="4"/>
  <c r="J50" i="4"/>
  <c r="J47" i="4"/>
  <c r="AS46" i="4"/>
  <c r="AS45" i="4"/>
  <c r="J43" i="4"/>
  <c r="AS42" i="4"/>
  <c r="K40" i="4"/>
  <c r="AT39" i="4"/>
  <c r="J35" i="4"/>
  <c r="AS34" i="4"/>
  <c r="K32" i="4"/>
  <c r="AT31" i="4"/>
  <c r="K29" i="4"/>
  <c r="AT28" i="4"/>
  <c r="J24" i="4"/>
  <c r="AS23" i="4"/>
  <c r="K122" i="4"/>
  <c r="AS116" i="4"/>
  <c r="J109" i="4"/>
  <c r="K106" i="4"/>
  <c r="J40" i="4"/>
  <c r="AS39" i="4"/>
  <c r="K37" i="4"/>
  <c r="AS30" i="4"/>
  <c r="AT30" i="4"/>
  <c r="J30" i="4"/>
  <c r="J31" i="4"/>
  <c r="K31" i="4"/>
  <c r="K30" i="4"/>
  <c r="O24" i="4" l="1"/>
  <c r="G25" i="4"/>
  <c r="AO26" i="4"/>
  <c r="O28" i="4"/>
  <c r="AO33" i="4"/>
  <c r="AO44" i="4"/>
  <c r="AO49" i="4"/>
  <c r="AO54" i="4"/>
  <c r="AO66" i="4"/>
  <c r="AO71" i="4"/>
  <c r="AO77" i="4"/>
  <c r="AO83" i="4"/>
  <c r="AO89" i="4"/>
  <c r="AO100" i="4"/>
  <c r="AO107" i="4"/>
  <c r="AO119" i="4"/>
  <c r="AO38" i="4"/>
  <c r="AO60" i="4"/>
  <c r="AO72" i="4"/>
  <c r="AO78" i="4"/>
  <c r="AO90" i="4"/>
  <c r="AO95" i="4"/>
  <c r="AO101" i="4"/>
  <c r="AO114" i="4"/>
  <c r="AO120" i="4"/>
  <c r="AO50" i="4"/>
  <c r="AO20" i="4"/>
  <c r="AO23" i="4"/>
  <c r="O25" i="4"/>
  <c r="G26" i="4"/>
  <c r="AO27" i="4"/>
  <c r="AO34" i="4"/>
  <c r="AO39" i="4"/>
  <c r="AO45" i="4"/>
  <c r="AO55" i="4"/>
  <c r="AO61" i="4"/>
  <c r="AO67" i="4"/>
  <c r="AO73" i="4"/>
  <c r="AO84" i="4"/>
  <c r="AO96" i="4"/>
  <c r="AO102" i="4"/>
  <c r="AO108" i="4"/>
  <c r="AO35" i="4"/>
  <c r="AO40" i="4"/>
  <c r="AO51" i="4"/>
  <c r="AO56" i="4"/>
  <c r="AO62" i="4"/>
  <c r="AO74" i="4"/>
  <c r="AO79" i="4"/>
  <c r="AO85" i="4"/>
  <c r="AO91" i="4"/>
  <c r="AO97" i="4"/>
  <c r="AO103" i="4"/>
  <c r="AO109" i="4"/>
  <c r="AO115" i="4"/>
  <c r="AO121" i="4"/>
  <c r="AO28" i="4"/>
  <c r="G23" i="4"/>
  <c r="AO24" i="4"/>
  <c r="O26" i="4"/>
  <c r="G27" i="4"/>
  <c r="AO29" i="4"/>
  <c r="AO41" i="4"/>
  <c r="AO46" i="4"/>
  <c r="AO57" i="4"/>
  <c r="AO68" i="4"/>
  <c r="AO80" i="4"/>
  <c r="AO86" i="4"/>
  <c r="AO98" i="4"/>
  <c r="AO104" i="4"/>
  <c r="AO110" i="4"/>
  <c r="AO122" i="4"/>
  <c r="AO36" i="4"/>
  <c r="AO52" i="4"/>
  <c r="AO58" i="4"/>
  <c r="AO63" i="4"/>
  <c r="AO69" i="4"/>
  <c r="AO75" i="4"/>
  <c r="AO81" i="4"/>
  <c r="AO92" i="4"/>
  <c r="AO105" i="4"/>
  <c r="AO111" i="4"/>
  <c r="AO116" i="4"/>
  <c r="AO25" i="4"/>
  <c r="O27" i="4"/>
  <c r="G28" i="4"/>
  <c r="AO31" i="4"/>
  <c r="AO42" i="4"/>
  <c r="AO47" i="4"/>
  <c r="AO64" i="4"/>
  <c r="AO70" i="4"/>
  <c r="AO82" i="4"/>
  <c r="AO87" i="4"/>
  <c r="AO93" i="4"/>
  <c r="AO99" i="4"/>
  <c r="AO106" i="4"/>
  <c r="AO112" i="4"/>
  <c r="AU39" i="4"/>
  <c r="AV39" i="4" s="1"/>
  <c r="L40" i="4"/>
  <c r="N40" i="4" s="1"/>
  <c r="L109" i="4"/>
  <c r="N109" i="4" s="1"/>
  <c r="AU116" i="4"/>
  <c r="AV116" i="4" s="1"/>
  <c r="AU23" i="4"/>
  <c r="AV23" i="4" s="1"/>
  <c r="L24" i="4"/>
  <c r="N24" i="4" s="1"/>
  <c r="AU34" i="4"/>
  <c r="AV34" i="4" s="1"/>
  <c r="L35" i="4"/>
  <c r="N35" i="4" s="1"/>
  <c r="AU42" i="4"/>
  <c r="AV42" i="4" s="1"/>
  <c r="L43" i="4"/>
  <c r="N43" i="4" s="1"/>
  <c r="AU45" i="4"/>
  <c r="AV45" i="4" s="1"/>
  <c r="AU46" i="4"/>
  <c r="AV46" i="4" s="1"/>
  <c r="L47" i="4"/>
  <c r="N47" i="4" s="1"/>
  <c r="L50" i="4"/>
  <c r="N50" i="4" s="1"/>
  <c r="AU52" i="4"/>
  <c r="AV52" i="4" s="1"/>
  <c r="AU53" i="4"/>
  <c r="AV53" i="4" s="1"/>
  <c r="AU68" i="4"/>
  <c r="AV68" i="4" s="1"/>
  <c r="L77" i="4"/>
  <c r="N77" i="4" s="1"/>
  <c r="AU84" i="4"/>
  <c r="AV84" i="4" s="1"/>
  <c r="L93" i="4"/>
  <c r="N93" i="4" s="1"/>
  <c r="AU100" i="4"/>
  <c r="AV100" i="4" s="1"/>
  <c r="L26" i="4"/>
  <c r="N26" i="4" s="1"/>
  <c r="L29" i="4"/>
  <c r="N29" i="4" s="1"/>
  <c r="L53" i="4"/>
  <c r="N53" i="4" s="1"/>
  <c r="AU26" i="4"/>
  <c r="AV26" i="4" s="1"/>
  <c r="L27" i="4"/>
  <c r="N27" i="4" s="1"/>
  <c r="AU37" i="4"/>
  <c r="AV37" i="4" s="1"/>
  <c r="L38" i="4"/>
  <c r="N38" i="4" s="1"/>
  <c r="AU50" i="4"/>
  <c r="AV50" i="4" s="1"/>
  <c r="AU29" i="4"/>
  <c r="AV29" i="4" s="1"/>
  <c r="L30" i="4"/>
  <c r="N30" i="4" s="1"/>
  <c r="AU32" i="4"/>
  <c r="AV32" i="4" s="1"/>
  <c r="L33" i="4"/>
  <c r="N33" i="4" s="1"/>
  <c r="AU40" i="4"/>
  <c r="AV40" i="4" s="1"/>
  <c r="L41" i="4"/>
  <c r="N41" i="4" s="1"/>
  <c r="AU49" i="4"/>
  <c r="AV49" i="4" s="1"/>
  <c r="AU61" i="4"/>
  <c r="AV61" i="4" s="1"/>
  <c r="L36" i="4"/>
  <c r="N36" i="4" s="1"/>
  <c r="AU43" i="4"/>
  <c r="AV43" i="4" s="1"/>
  <c r="AU47" i="4"/>
  <c r="AV47" i="4" s="1"/>
  <c r="L58" i="4"/>
  <c r="N58" i="4" s="1"/>
  <c r="L61" i="4"/>
  <c r="N61" i="4" s="1"/>
  <c r="AU108" i="4"/>
  <c r="AV108" i="4" s="1"/>
  <c r="L117" i="4"/>
  <c r="N117" i="4" s="1"/>
  <c r="AU31" i="4"/>
  <c r="AV31" i="4" s="1"/>
  <c r="L25" i="4"/>
  <c r="N25" i="4" s="1"/>
  <c r="AU27" i="4"/>
  <c r="AV27" i="4" s="1"/>
  <c r="L28" i="4"/>
  <c r="N28" i="4" s="1"/>
  <c r="AU38" i="4"/>
  <c r="AV38" i="4" s="1"/>
  <c r="L39" i="4"/>
  <c r="N39" i="4" s="1"/>
  <c r="L69" i="4"/>
  <c r="N69" i="4" s="1"/>
  <c r="AU76" i="4"/>
  <c r="AV76" i="4" s="1"/>
  <c r="L85" i="4"/>
  <c r="N85" i="4" s="1"/>
  <c r="AU92" i="4"/>
  <c r="AV92" i="4" s="1"/>
  <c r="L101" i="4"/>
  <c r="N101" i="4" s="1"/>
  <c r="AU28" i="4"/>
  <c r="AV28" i="4" s="1"/>
  <c r="L32" i="4"/>
  <c r="N32" i="4" s="1"/>
  <c r="AU24" i="4"/>
  <c r="AV24" i="4" s="1"/>
  <c r="AU35" i="4"/>
  <c r="AV35" i="4" s="1"/>
  <c r="AU30" i="4"/>
  <c r="AV30" i="4" s="1"/>
  <c r="L31" i="4"/>
  <c r="N31" i="4" s="1"/>
  <c r="L23" i="4"/>
  <c r="N23" i="4" s="1"/>
  <c r="AU33" i="4"/>
  <c r="AV33" i="4" s="1"/>
  <c r="L34" i="4"/>
  <c r="N34" i="4" s="1"/>
  <c r="AU41" i="4"/>
  <c r="AV41" i="4" s="1"/>
  <c r="L42" i="4"/>
  <c r="N42" i="4" s="1"/>
  <c r="AU44" i="4"/>
  <c r="AV44" i="4" s="1"/>
  <c r="L45" i="4"/>
  <c r="N45" i="4" s="1"/>
  <c r="L54" i="4"/>
  <c r="N54" i="4" s="1"/>
  <c r="AU25" i="4"/>
  <c r="AV25" i="4" s="1"/>
  <c r="AU36" i="4"/>
  <c r="AV36" i="4" s="1"/>
  <c r="L37" i="4"/>
  <c r="N37" i="4" s="1"/>
  <c r="L46" i="4"/>
  <c r="N46" i="4" s="1"/>
  <c r="L51" i="4"/>
  <c r="N51" i="4" s="1"/>
  <c r="AU57" i="4"/>
  <c r="AV57" i="4" s="1"/>
  <c r="AU60" i="4"/>
  <c r="AV60" i="4" s="1"/>
  <c r="L62" i="4"/>
  <c r="N62" i="4" s="1"/>
  <c r="L48" i="4"/>
  <c r="N48" i="4" s="1"/>
  <c r="AU55" i="4"/>
  <c r="AV55" i="4" s="1"/>
  <c r="L56" i="4"/>
  <c r="N56" i="4" s="1"/>
  <c r="AU63" i="4"/>
  <c r="AV63" i="4" s="1"/>
  <c r="L64" i="4"/>
  <c r="N64" i="4" s="1"/>
  <c r="AU71" i="4"/>
  <c r="AV71" i="4" s="1"/>
  <c r="L72" i="4"/>
  <c r="N72" i="4" s="1"/>
  <c r="AU79" i="4"/>
  <c r="AV79" i="4" s="1"/>
  <c r="L80" i="4"/>
  <c r="N80" i="4" s="1"/>
  <c r="AU87" i="4"/>
  <c r="AV87" i="4" s="1"/>
  <c r="L88" i="4"/>
  <c r="N88" i="4" s="1"/>
  <c r="AU95" i="4"/>
  <c r="AV95" i="4" s="1"/>
  <c r="L96" i="4"/>
  <c r="N96" i="4" s="1"/>
  <c r="AU103" i="4"/>
  <c r="AV103" i="4" s="1"/>
  <c r="L104" i="4"/>
  <c r="N104" i="4" s="1"/>
  <c r="AU111" i="4"/>
  <c r="AV111" i="4" s="1"/>
  <c r="L112" i="4"/>
  <c r="N112" i="4" s="1"/>
  <c r="AU119" i="4"/>
  <c r="AV119" i="4" s="1"/>
  <c r="L120" i="4"/>
  <c r="N120" i="4" s="1"/>
  <c r="AU58" i="4"/>
  <c r="AV58" i="4" s="1"/>
  <c r="L59" i="4"/>
  <c r="N59" i="4" s="1"/>
  <c r="AU66" i="4"/>
  <c r="AV66" i="4" s="1"/>
  <c r="L67" i="4"/>
  <c r="N67" i="4" s="1"/>
  <c r="AU74" i="4"/>
  <c r="AV74" i="4" s="1"/>
  <c r="L75" i="4"/>
  <c r="N75" i="4" s="1"/>
  <c r="AU82" i="4"/>
  <c r="AV82" i="4" s="1"/>
  <c r="L83" i="4"/>
  <c r="N83" i="4" s="1"/>
  <c r="AU90" i="4"/>
  <c r="AV90" i="4" s="1"/>
  <c r="L91" i="4"/>
  <c r="N91" i="4" s="1"/>
  <c r="AU98" i="4"/>
  <c r="AV98" i="4" s="1"/>
  <c r="L99" i="4"/>
  <c r="N99" i="4" s="1"/>
  <c r="AU106" i="4"/>
  <c r="AV106" i="4" s="1"/>
  <c r="L107" i="4"/>
  <c r="N107" i="4" s="1"/>
  <c r="AU114" i="4"/>
  <c r="AV114" i="4" s="1"/>
  <c r="L115" i="4"/>
  <c r="N115" i="4" s="1"/>
  <c r="AU122" i="4"/>
  <c r="AV122" i="4" s="1"/>
  <c r="AU69" i="4"/>
  <c r="AV69" i="4" s="1"/>
  <c r="L70" i="4"/>
  <c r="N70" i="4" s="1"/>
  <c r="AU77" i="4"/>
  <c r="AV77" i="4" s="1"/>
  <c r="L78" i="4"/>
  <c r="N78" i="4" s="1"/>
  <c r="AU85" i="4"/>
  <c r="AV85" i="4" s="1"/>
  <c r="L86" i="4"/>
  <c r="N86" i="4" s="1"/>
  <c r="AU93" i="4"/>
  <c r="AV93" i="4" s="1"/>
  <c r="L94" i="4"/>
  <c r="N94" i="4" s="1"/>
  <c r="AU101" i="4"/>
  <c r="AV101" i="4" s="1"/>
  <c r="L102" i="4"/>
  <c r="N102" i="4" s="1"/>
  <c r="AU109" i="4"/>
  <c r="AV109" i="4" s="1"/>
  <c r="L110" i="4"/>
  <c r="N110" i="4" s="1"/>
  <c r="AU117" i="4"/>
  <c r="AV117" i="4" s="1"/>
  <c r="L118" i="4"/>
  <c r="N118" i="4" s="1"/>
  <c r="AU48" i="4"/>
  <c r="AV48" i="4" s="1"/>
  <c r="L49" i="4"/>
  <c r="N49" i="4" s="1"/>
  <c r="AU56" i="4"/>
  <c r="AV56" i="4" s="1"/>
  <c r="L57" i="4"/>
  <c r="N57" i="4" s="1"/>
  <c r="AU64" i="4"/>
  <c r="AV64" i="4" s="1"/>
  <c r="L65" i="4"/>
  <c r="N65" i="4" s="1"/>
  <c r="AU72" i="4"/>
  <c r="AV72" i="4" s="1"/>
  <c r="L73" i="4"/>
  <c r="N73" i="4" s="1"/>
  <c r="AU80" i="4"/>
  <c r="AV80" i="4" s="1"/>
  <c r="L81" i="4"/>
  <c r="N81" i="4" s="1"/>
  <c r="AU88" i="4"/>
  <c r="AV88" i="4" s="1"/>
  <c r="L89" i="4"/>
  <c r="N89" i="4" s="1"/>
  <c r="AU96" i="4"/>
  <c r="AV96" i="4" s="1"/>
  <c r="L97" i="4"/>
  <c r="N97" i="4" s="1"/>
  <c r="AU104" i="4"/>
  <c r="AV104" i="4" s="1"/>
  <c r="L105" i="4"/>
  <c r="N105" i="4" s="1"/>
  <c r="AU112" i="4"/>
  <c r="AV112" i="4" s="1"/>
  <c r="L113" i="4"/>
  <c r="N113" i="4" s="1"/>
  <c r="AU120" i="4"/>
  <c r="AV120" i="4" s="1"/>
  <c r="L121" i="4"/>
  <c r="N121" i="4" s="1"/>
  <c r="L44" i="4"/>
  <c r="N44" i="4" s="1"/>
  <c r="AU51" i="4"/>
  <c r="AV51" i="4" s="1"/>
  <c r="L52" i="4"/>
  <c r="N52" i="4" s="1"/>
  <c r="AU59" i="4"/>
  <c r="AV59" i="4" s="1"/>
  <c r="L60" i="4"/>
  <c r="N60" i="4" s="1"/>
  <c r="AU67" i="4"/>
  <c r="AV67" i="4" s="1"/>
  <c r="L68" i="4"/>
  <c r="N68" i="4" s="1"/>
  <c r="AU75" i="4"/>
  <c r="AV75" i="4" s="1"/>
  <c r="L76" i="4"/>
  <c r="N76" i="4" s="1"/>
  <c r="AU83" i="4"/>
  <c r="AV83" i="4" s="1"/>
  <c r="L84" i="4"/>
  <c r="N84" i="4" s="1"/>
  <c r="AU91" i="4"/>
  <c r="AV91" i="4" s="1"/>
  <c r="L92" i="4"/>
  <c r="N92" i="4" s="1"/>
  <c r="AU99" i="4"/>
  <c r="AV99" i="4" s="1"/>
  <c r="L100" i="4"/>
  <c r="N100" i="4" s="1"/>
  <c r="AU107" i="4"/>
  <c r="AV107" i="4" s="1"/>
  <c r="L108" i="4"/>
  <c r="N108" i="4" s="1"/>
  <c r="AU115" i="4"/>
  <c r="AV115" i="4" s="1"/>
  <c r="L116" i="4"/>
  <c r="N116" i="4" s="1"/>
  <c r="AU54" i="4"/>
  <c r="AV54" i="4" s="1"/>
  <c r="L55" i="4"/>
  <c r="N55" i="4" s="1"/>
  <c r="AU62" i="4"/>
  <c r="AV62" i="4" s="1"/>
  <c r="L63" i="4"/>
  <c r="N63" i="4" s="1"/>
  <c r="AU70" i="4"/>
  <c r="AV70" i="4" s="1"/>
  <c r="L71" i="4"/>
  <c r="N71" i="4" s="1"/>
  <c r="AU78" i="4"/>
  <c r="AV78" i="4" s="1"/>
  <c r="L79" i="4"/>
  <c r="N79" i="4" s="1"/>
  <c r="AU86" i="4"/>
  <c r="AV86" i="4" s="1"/>
  <c r="L87" i="4"/>
  <c r="N87" i="4" s="1"/>
  <c r="AU94" i="4"/>
  <c r="AV94" i="4" s="1"/>
  <c r="L95" i="4"/>
  <c r="N95" i="4" s="1"/>
  <c r="AU102" i="4"/>
  <c r="AV102" i="4" s="1"/>
  <c r="L103" i="4"/>
  <c r="N103" i="4" s="1"/>
  <c r="AU110" i="4"/>
  <c r="AV110" i="4" s="1"/>
  <c r="L111" i="4"/>
  <c r="N111" i="4" s="1"/>
  <c r="AU118" i="4"/>
  <c r="AV118" i="4" s="1"/>
  <c r="L119" i="4"/>
  <c r="N119" i="4" s="1"/>
  <c r="AU65" i="4"/>
  <c r="AV65" i="4" s="1"/>
  <c r="L66" i="4"/>
  <c r="N66" i="4" s="1"/>
  <c r="AU73" i="4"/>
  <c r="AV73" i="4" s="1"/>
  <c r="L74" i="4"/>
  <c r="N74" i="4" s="1"/>
  <c r="AU81" i="4"/>
  <c r="AV81" i="4" s="1"/>
  <c r="L82" i="4"/>
  <c r="N82" i="4" s="1"/>
  <c r="AU89" i="4"/>
  <c r="AV89" i="4" s="1"/>
  <c r="L90" i="4"/>
  <c r="N90" i="4" s="1"/>
  <c r="AU97" i="4"/>
  <c r="AV97" i="4" s="1"/>
  <c r="L98" i="4"/>
  <c r="N98" i="4" s="1"/>
  <c r="AU105" i="4"/>
  <c r="AV105" i="4" s="1"/>
  <c r="L106" i="4"/>
  <c r="N106" i="4" s="1"/>
  <c r="AU113" i="4"/>
  <c r="AV113" i="4" s="1"/>
  <c r="L114" i="4"/>
  <c r="N114" i="4" s="1"/>
  <c r="AU121" i="4"/>
  <c r="AV121" i="4" s="1"/>
  <c r="L122" i="4"/>
  <c r="N122" i="4" s="1"/>
  <c r="BH78" i="4"/>
  <c r="BH94" i="4"/>
  <c r="BH25" i="4"/>
  <c r="BH36" i="4"/>
  <c r="BH115" i="4"/>
  <c r="BH107" i="4"/>
  <c r="BH99" i="4"/>
  <c r="BH91" i="4"/>
  <c r="BH83" i="4"/>
  <c r="BH75" i="4"/>
  <c r="BH67" i="4"/>
  <c r="BH120" i="4"/>
  <c r="BH112" i="4"/>
  <c r="BH104" i="4"/>
  <c r="BH96" i="4"/>
  <c r="BH88" i="4"/>
  <c r="BH80" i="4"/>
  <c r="BH72" i="4"/>
  <c r="BH64" i="4"/>
  <c r="BH56" i="4"/>
  <c r="BH117" i="4"/>
  <c r="BH109" i="4"/>
  <c r="BH101" i="4"/>
  <c r="BH93" i="4"/>
  <c r="BH85" i="4"/>
  <c r="BH77" i="4"/>
  <c r="BH69" i="4"/>
  <c r="BH61" i="4"/>
  <c r="BH53" i="4"/>
  <c r="BH45" i="4"/>
  <c r="BH122" i="4"/>
  <c r="BH114" i="4"/>
  <c r="BH106" i="4"/>
  <c r="BH98" i="4"/>
  <c r="BH90" i="4"/>
  <c r="BH82" i="4"/>
  <c r="BH74" i="4"/>
  <c r="BH66" i="4"/>
  <c r="BH58" i="4"/>
  <c r="BH50" i="4"/>
  <c r="BH119" i="4"/>
  <c r="BH111" i="4"/>
  <c r="BH103" i="4"/>
  <c r="BH95" i="4"/>
  <c r="BH87" i="4"/>
  <c r="BH79" i="4"/>
  <c r="BH71" i="4"/>
  <c r="BH63" i="4"/>
  <c r="BH116" i="4"/>
  <c r="BH108" i="4"/>
  <c r="BH100" i="4"/>
  <c r="BH92" i="4"/>
  <c r="BH84" i="4"/>
  <c r="BH76" i="4"/>
  <c r="BH68" i="4"/>
  <c r="BH60" i="4"/>
  <c r="BH121" i="4"/>
  <c r="BH113" i="4"/>
  <c r="BH105" i="4"/>
  <c r="BH97" i="4"/>
  <c r="BH89" i="4"/>
  <c r="BH81" i="4"/>
  <c r="BH73" i="4"/>
  <c r="BH65" i="4"/>
  <c r="BH57" i="4"/>
  <c r="BH49" i="4"/>
  <c r="BH28" i="4"/>
  <c r="BH31" i="4"/>
  <c r="BH39" i="4"/>
  <c r="BH51" i="4"/>
  <c r="BH52" i="4"/>
  <c r="BH33" i="4"/>
  <c r="BH41" i="4"/>
  <c r="BH23" i="4"/>
  <c r="BH34" i="4"/>
  <c r="BH42" i="4"/>
  <c r="BH46" i="4"/>
  <c r="BH118" i="4"/>
  <c r="BH37" i="4"/>
  <c r="BH48" i="4"/>
  <c r="BH70" i="4"/>
  <c r="BH86" i="4"/>
  <c r="BH102" i="4"/>
  <c r="BH32" i="4"/>
  <c r="BH40" i="4"/>
  <c r="BH47" i="4"/>
  <c r="BH44" i="4"/>
  <c r="BH26" i="4"/>
  <c r="BH29" i="4"/>
  <c r="BH24" i="4"/>
  <c r="BH35" i="4"/>
  <c r="BH43" i="4"/>
  <c r="BH54" i="4"/>
  <c r="BH55" i="4"/>
  <c r="BH27" i="4"/>
  <c r="BH30" i="4"/>
  <c r="BH38" i="4"/>
  <c r="BH62" i="4"/>
  <c r="BH110" i="4"/>
  <c r="H13" i="4" l="1"/>
  <c r="M3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R20" i="3"/>
  <c r="Q20" i="3" s="1"/>
  <c r="AO20" i="3"/>
  <c r="R122" i="3"/>
  <c r="Q122" i="3" s="1"/>
  <c r="R121" i="3"/>
  <c r="Q121" i="3" s="1"/>
  <c r="R120" i="3"/>
  <c r="R119" i="3"/>
  <c r="Q119" i="3" s="1"/>
  <c r="R118" i="3"/>
  <c r="Q118" i="3" s="1"/>
  <c r="R117" i="3"/>
  <c r="Q117" i="3" s="1"/>
  <c r="R116" i="3"/>
  <c r="Q116" i="3" s="1"/>
  <c r="R115" i="3"/>
  <c r="Q115" i="3" s="1"/>
  <c r="R114" i="3"/>
  <c r="Q114" i="3" s="1"/>
  <c r="R113" i="3"/>
  <c r="Q113" i="3" s="1"/>
  <c r="R112" i="3"/>
  <c r="R111" i="3"/>
  <c r="Q111" i="3" s="1"/>
  <c r="R110" i="3"/>
  <c r="Q110" i="3" s="1"/>
  <c r="R109" i="3"/>
  <c r="Q109" i="3" s="1"/>
  <c r="R108" i="3"/>
  <c r="Q108" i="3" s="1"/>
  <c r="R107" i="3"/>
  <c r="Q107" i="3" s="1"/>
  <c r="R106" i="3"/>
  <c r="Q106" i="3" s="1"/>
  <c r="R105" i="3"/>
  <c r="Q105" i="3" s="1"/>
  <c r="R104" i="3"/>
  <c r="Q104" i="3" s="1"/>
  <c r="R103" i="3"/>
  <c r="Q103" i="3" s="1"/>
  <c r="R102" i="3"/>
  <c r="Q102" i="3" s="1"/>
  <c r="R101" i="3"/>
  <c r="Q101" i="3" s="1"/>
  <c r="R100" i="3"/>
  <c r="Q100" i="3" s="1"/>
  <c r="R99" i="3"/>
  <c r="Q99" i="3" s="1"/>
  <c r="R98" i="3"/>
  <c r="Q98" i="3" s="1"/>
  <c r="R97" i="3"/>
  <c r="Q97" i="3" s="1"/>
  <c r="R96" i="3"/>
  <c r="Q96" i="3" s="1"/>
  <c r="R95" i="3"/>
  <c r="Q95" i="3" s="1"/>
  <c r="R94" i="3"/>
  <c r="R93" i="3"/>
  <c r="Q93" i="3" s="1"/>
  <c r="R92" i="3"/>
  <c r="Q92" i="3" s="1"/>
  <c r="R91" i="3"/>
  <c r="Q91" i="3" s="1"/>
  <c r="R90" i="3"/>
  <c r="Q90" i="3" s="1"/>
  <c r="R89" i="3"/>
  <c r="Q89" i="3" s="1"/>
  <c r="R88" i="3"/>
  <c r="Q88" i="3" s="1"/>
  <c r="R87" i="3"/>
  <c r="Q87" i="3" s="1"/>
  <c r="R86" i="3"/>
  <c r="R85" i="3"/>
  <c r="Q85" i="3" s="1"/>
  <c r="R84" i="3"/>
  <c r="Q84" i="3" s="1"/>
  <c r="R83" i="3"/>
  <c r="Q83" i="3" s="1"/>
  <c r="R82" i="3"/>
  <c r="Q82" i="3" s="1"/>
  <c r="R81" i="3"/>
  <c r="Q81" i="3" s="1"/>
  <c r="R80" i="3"/>
  <c r="Q80" i="3" s="1"/>
  <c r="R79" i="3"/>
  <c r="Q79" i="3" s="1"/>
  <c r="R78" i="3"/>
  <c r="Q78" i="3" s="1"/>
  <c r="R77" i="3"/>
  <c r="Q77" i="3" s="1"/>
  <c r="R76" i="3"/>
  <c r="Q76" i="3" s="1"/>
  <c r="R75" i="3"/>
  <c r="Q75" i="3" s="1"/>
  <c r="R74" i="3"/>
  <c r="Q74" i="3" s="1"/>
  <c r="R73" i="3"/>
  <c r="Q73" i="3" s="1"/>
  <c r="R72" i="3"/>
  <c r="Q72" i="3" s="1"/>
  <c r="R71" i="3"/>
  <c r="R70" i="3"/>
  <c r="Q70" i="3" s="1"/>
  <c r="R69" i="3"/>
  <c r="Q69" i="3" s="1"/>
  <c r="R68" i="3"/>
  <c r="Q68" i="3" s="1"/>
  <c r="R67" i="3"/>
  <c r="Q67" i="3" s="1"/>
  <c r="R66" i="3"/>
  <c r="Q66" i="3" s="1"/>
  <c r="R65" i="3"/>
  <c r="Q65" i="3" s="1"/>
  <c r="R64" i="3"/>
  <c r="Q64" i="3" s="1"/>
  <c r="R63" i="3"/>
  <c r="Q63" i="3" s="1"/>
  <c r="R62" i="3"/>
  <c r="Q62" i="3" s="1"/>
  <c r="R61" i="3"/>
  <c r="Q61" i="3" s="1"/>
  <c r="R60" i="3"/>
  <c r="Q60" i="3" s="1"/>
  <c r="R59" i="3"/>
  <c r="Q59" i="3" s="1"/>
  <c r="R58" i="3"/>
  <c r="Q58" i="3" s="1"/>
  <c r="R57" i="3"/>
  <c r="Q57" i="3" s="1"/>
  <c r="R56" i="3"/>
  <c r="Q56" i="3" s="1"/>
  <c r="R55" i="3"/>
  <c r="Q55" i="3" s="1"/>
  <c r="R54" i="3"/>
  <c r="Q54" i="3" s="1"/>
  <c r="R53" i="3"/>
  <c r="Q53" i="3" s="1"/>
  <c r="R52" i="3"/>
  <c r="Q52" i="3" s="1"/>
  <c r="R51" i="3"/>
  <c r="Q51" i="3" s="1"/>
  <c r="R50" i="3"/>
  <c r="Q50" i="3" s="1"/>
  <c r="R49" i="3"/>
  <c r="Q49" i="3" s="1"/>
  <c r="R48" i="3"/>
  <c r="Q48" i="3" s="1"/>
  <c r="R47" i="3"/>
  <c r="Q47" i="3" s="1"/>
  <c r="R46" i="3"/>
  <c r="R45" i="3"/>
  <c r="Q45" i="3" s="1"/>
  <c r="R44" i="3"/>
  <c r="Q44" i="3" s="1"/>
  <c r="R43" i="3"/>
  <c r="Q43" i="3" s="1"/>
  <c r="R42" i="3"/>
  <c r="Q42" i="3" s="1"/>
  <c r="R41" i="3"/>
  <c r="Q41" i="3" s="1"/>
  <c r="R40" i="3"/>
  <c r="Q40" i="3" s="1"/>
  <c r="R39" i="3"/>
  <c r="Q39" i="3" s="1"/>
  <c r="R38" i="3"/>
  <c r="Q38" i="3" s="1"/>
  <c r="R37" i="3"/>
  <c r="Q37" i="3" s="1"/>
  <c r="R36" i="3"/>
  <c r="Q36" i="3" s="1"/>
  <c r="R35" i="3"/>
  <c r="Q35" i="3" s="1"/>
  <c r="R34" i="3"/>
  <c r="Q34" i="3" s="1"/>
  <c r="R33" i="3"/>
  <c r="Q33" i="3" s="1"/>
  <c r="R32" i="3"/>
  <c r="Q32" i="3" s="1"/>
  <c r="R31" i="3"/>
  <c r="Q31" i="3" s="1"/>
  <c r="R30" i="3"/>
  <c r="Q30" i="3" s="1"/>
  <c r="C15" i="5" s="1"/>
  <c r="R29" i="3"/>
  <c r="Q29" i="3" s="1"/>
  <c r="R28" i="3"/>
  <c r="Q28" i="3" s="1"/>
  <c r="R27" i="3"/>
  <c r="Q27" i="3" s="1"/>
  <c r="R26" i="3"/>
  <c r="Q26" i="3" s="1"/>
  <c r="R25" i="3"/>
  <c r="Q25" i="3" s="1"/>
  <c r="C10" i="5" s="1"/>
  <c r="R24" i="3"/>
  <c r="Q24" i="3" s="1"/>
  <c r="R23" i="3"/>
  <c r="Q23" i="3" s="1"/>
  <c r="O122" i="3"/>
  <c r="O121" i="3"/>
  <c r="O120" i="3"/>
  <c r="O119" i="3"/>
  <c r="C104" i="5" s="1"/>
  <c r="O118" i="3"/>
  <c r="O117" i="3"/>
  <c r="O116" i="3"/>
  <c r="O115" i="3"/>
  <c r="O114" i="3"/>
  <c r="O113" i="3"/>
  <c r="O112" i="3"/>
  <c r="O111" i="3"/>
  <c r="C96" i="5" s="1"/>
  <c r="O110" i="3"/>
  <c r="O109" i="3"/>
  <c r="O108" i="3"/>
  <c r="O107" i="3"/>
  <c r="O106" i="3"/>
  <c r="O105" i="3"/>
  <c r="O104" i="3"/>
  <c r="O103" i="3"/>
  <c r="C88" i="5" s="1"/>
  <c r="O102" i="3"/>
  <c r="O101" i="3"/>
  <c r="O100" i="3"/>
  <c r="O99" i="3"/>
  <c r="O98" i="3"/>
  <c r="O97" i="3"/>
  <c r="O96" i="3"/>
  <c r="O95" i="3"/>
  <c r="C80" i="5" s="1"/>
  <c r="O94" i="3"/>
  <c r="O93" i="3"/>
  <c r="O92" i="3"/>
  <c r="O91" i="3"/>
  <c r="O90" i="3"/>
  <c r="O89" i="3"/>
  <c r="O88" i="3"/>
  <c r="O87" i="3"/>
  <c r="C72" i="5" s="1"/>
  <c r="O86" i="3"/>
  <c r="O85" i="3"/>
  <c r="O84" i="3"/>
  <c r="O83" i="3"/>
  <c r="O82" i="3"/>
  <c r="O81" i="3"/>
  <c r="O80" i="3"/>
  <c r="O79" i="3"/>
  <c r="C64" i="5" s="1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C48" i="5" s="1"/>
  <c r="O62" i="3"/>
  <c r="O61" i="3"/>
  <c r="O60" i="3"/>
  <c r="O59" i="3"/>
  <c r="O58" i="3"/>
  <c r="O57" i="3"/>
  <c r="O56" i="3"/>
  <c r="O55" i="3"/>
  <c r="C40" i="5" s="1"/>
  <c r="O54" i="3"/>
  <c r="O53" i="3"/>
  <c r="O52" i="3"/>
  <c r="O51" i="3"/>
  <c r="O50" i="3"/>
  <c r="O49" i="3"/>
  <c r="O48" i="3"/>
  <c r="O47" i="3"/>
  <c r="C32" i="5" s="1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29" i="3"/>
  <c r="O28" i="3"/>
  <c r="O27" i="3"/>
  <c r="O26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AO23" i="3"/>
  <c r="G8" i="5" s="1"/>
  <c r="AO122" i="3"/>
  <c r="G107" i="5" s="1"/>
  <c r="AO121" i="3"/>
  <c r="G106" i="5" s="1"/>
  <c r="AO120" i="3"/>
  <c r="G105" i="5" s="1"/>
  <c r="AO119" i="3"/>
  <c r="G104" i="5" s="1"/>
  <c r="AO118" i="3"/>
  <c r="G103" i="5" s="1"/>
  <c r="AO117" i="3"/>
  <c r="G102" i="5" s="1"/>
  <c r="AO116" i="3"/>
  <c r="G101" i="5" s="1"/>
  <c r="AO115" i="3"/>
  <c r="G100" i="5" s="1"/>
  <c r="AO114" i="3"/>
  <c r="G99" i="5" s="1"/>
  <c r="AO113" i="3"/>
  <c r="G98" i="5" s="1"/>
  <c r="AO112" i="3"/>
  <c r="G97" i="5" s="1"/>
  <c r="AO111" i="3"/>
  <c r="G96" i="5" s="1"/>
  <c r="AO110" i="3"/>
  <c r="G95" i="5" s="1"/>
  <c r="AO109" i="3"/>
  <c r="G94" i="5" s="1"/>
  <c r="AO108" i="3"/>
  <c r="G93" i="5" s="1"/>
  <c r="AO107" i="3"/>
  <c r="G92" i="5" s="1"/>
  <c r="AO106" i="3"/>
  <c r="G91" i="5" s="1"/>
  <c r="AO105" i="3"/>
  <c r="G90" i="5" s="1"/>
  <c r="AO104" i="3"/>
  <c r="G89" i="5" s="1"/>
  <c r="AO103" i="3"/>
  <c r="G88" i="5" s="1"/>
  <c r="AO102" i="3"/>
  <c r="G87" i="5" s="1"/>
  <c r="AO101" i="3"/>
  <c r="G86" i="5" s="1"/>
  <c r="AO100" i="3"/>
  <c r="G85" i="5" s="1"/>
  <c r="AO99" i="3"/>
  <c r="G84" i="5" s="1"/>
  <c r="AO98" i="3"/>
  <c r="G83" i="5" s="1"/>
  <c r="AO97" i="3"/>
  <c r="G82" i="5" s="1"/>
  <c r="AO96" i="3"/>
  <c r="G81" i="5" s="1"/>
  <c r="AO95" i="3"/>
  <c r="G80" i="5" s="1"/>
  <c r="AO92" i="3"/>
  <c r="G77" i="5" s="1"/>
  <c r="AO91" i="3"/>
  <c r="G76" i="5" s="1"/>
  <c r="AO90" i="3"/>
  <c r="G75" i="5" s="1"/>
  <c r="AO89" i="3"/>
  <c r="G74" i="5" s="1"/>
  <c r="AO88" i="3"/>
  <c r="G73" i="5" s="1"/>
  <c r="AO87" i="3"/>
  <c r="G72" i="5" s="1"/>
  <c r="AO86" i="3"/>
  <c r="G71" i="5" s="1"/>
  <c r="AO85" i="3"/>
  <c r="G70" i="5" s="1"/>
  <c r="AO84" i="3"/>
  <c r="G69" i="5" s="1"/>
  <c r="AO83" i="3"/>
  <c r="G68" i="5" s="1"/>
  <c r="AO82" i="3"/>
  <c r="G67" i="5" s="1"/>
  <c r="AO81" i="3"/>
  <c r="G66" i="5" s="1"/>
  <c r="AO80" i="3"/>
  <c r="G65" i="5" s="1"/>
  <c r="AO79" i="3"/>
  <c r="G64" i="5" s="1"/>
  <c r="AO78" i="3"/>
  <c r="G63" i="5" s="1"/>
  <c r="AO77" i="3"/>
  <c r="G62" i="5" s="1"/>
  <c r="AO76" i="3"/>
  <c r="G61" i="5" s="1"/>
  <c r="AO75" i="3"/>
  <c r="G60" i="5" s="1"/>
  <c r="AO74" i="3"/>
  <c r="G59" i="5" s="1"/>
  <c r="AO73" i="3"/>
  <c r="G58" i="5" s="1"/>
  <c r="AO72" i="3"/>
  <c r="G57" i="5" s="1"/>
  <c r="AO71" i="3"/>
  <c r="G56" i="5" s="1"/>
  <c r="AO70" i="3"/>
  <c r="G55" i="5" s="1"/>
  <c r="AO69" i="3"/>
  <c r="G54" i="5" s="1"/>
  <c r="AO68" i="3"/>
  <c r="G53" i="5" s="1"/>
  <c r="AO67" i="3"/>
  <c r="G52" i="5" s="1"/>
  <c r="AO66" i="3"/>
  <c r="G51" i="5" s="1"/>
  <c r="AO65" i="3"/>
  <c r="G50" i="5" s="1"/>
  <c r="AO64" i="3"/>
  <c r="G49" i="5" s="1"/>
  <c r="AO63" i="3"/>
  <c r="G48" i="5" s="1"/>
  <c r="AO62" i="3"/>
  <c r="G47" i="5" s="1"/>
  <c r="AO61" i="3"/>
  <c r="G46" i="5" s="1"/>
  <c r="AO60" i="3"/>
  <c r="G45" i="5" s="1"/>
  <c r="AO59" i="3"/>
  <c r="G44" i="5" s="1"/>
  <c r="AO58" i="3"/>
  <c r="G43" i="5" s="1"/>
  <c r="AO57" i="3"/>
  <c r="G42" i="5" s="1"/>
  <c r="AO56" i="3"/>
  <c r="G41" i="5" s="1"/>
  <c r="AO55" i="3"/>
  <c r="G40" i="5" s="1"/>
  <c r="AO54" i="3"/>
  <c r="G39" i="5" s="1"/>
  <c r="AO53" i="3"/>
  <c r="G38" i="5" s="1"/>
  <c r="AO52" i="3"/>
  <c r="G37" i="5" s="1"/>
  <c r="AO51" i="3"/>
  <c r="G36" i="5" s="1"/>
  <c r="AO50" i="3"/>
  <c r="G35" i="5" s="1"/>
  <c r="AO49" i="3"/>
  <c r="G34" i="5" s="1"/>
  <c r="AO48" i="3"/>
  <c r="G33" i="5" s="1"/>
  <c r="AO47" i="3"/>
  <c r="G32" i="5" s="1"/>
  <c r="AO46" i="3"/>
  <c r="G31" i="5" s="1"/>
  <c r="AO45" i="3"/>
  <c r="G30" i="5" s="1"/>
  <c r="AO44" i="3"/>
  <c r="G29" i="5" s="1"/>
  <c r="AO43" i="3"/>
  <c r="G28" i="5" s="1"/>
  <c r="AO42" i="3"/>
  <c r="G27" i="5" s="1"/>
  <c r="AO41" i="3"/>
  <c r="G26" i="5" s="1"/>
  <c r="AO40" i="3"/>
  <c r="G25" i="5" s="1"/>
  <c r="AO39" i="3"/>
  <c r="G24" i="5" s="1"/>
  <c r="AO38" i="3"/>
  <c r="G23" i="5" s="1"/>
  <c r="AO37" i="3"/>
  <c r="G22" i="5" s="1"/>
  <c r="AO36" i="3"/>
  <c r="G21" i="5" s="1"/>
  <c r="AO35" i="3"/>
  <c r="G20" i="5" s="1"/>
  <c r="AO34" i="3"/>
  <c r="G19" i="5" s="1"/>
  <c r="AO33" i="3"/>
  <c r="G18" i="5" s="1"/>
  <c r="AO32" i="3"/>
  <c r="G17" i="5" s="1"/>
  <c r="AO31" i="3"/>
  <c r="G16" i="5" s="1"/>
  <c r="AO30" i="3"/>
  <c r="G15" i="5" s="1"/>
  <c r="AO29" i="3"/>
  <c r="G14" i="5" s="1"/>
  <c r="AO28" i="3"/>
  <c r="G13" i="5" s="1"/>
  <c r="AO27" i="3"/>
  <c r="G12" i="5" s="1"/>
  <c r="AO26" i="3"/>
  <c r="G11" i="5" s="1"/>
  <c r="AO25" i="3"/>
  <c r="G10" i="5" s="1"/>
  <c r="AO24" i="3"/>
  <c r="G9" i="5" s="1"/>
  <c r="BK122" i="3"/>
  <c r="BJ122" i="3"/>
  <c r="BI122" i="3"/>
  <c r="BG122" i="3"/>
  <c r="BF122" i="3"/>
  <c r="BE122" i="3"/>
  <c r="BD122" i="3"/>
  <c r="BC122" i="3"/>
  <c r="BB122" i="3"/>
  <c r="AR122" i="3"/>
  <c r="AG122" i="3"/>
  <c r="M122" i="3"/>
  <c r="E122" i="3"/>
  <c r="BK121" i="3"/>
  <c r="BJ121" i="3"/>
  <c r="BI121" i="3"/>
  <c r="BG121" i="3"/>
  <c r="BF121" i="3"/>
  <c r="BE121" i="3"/>
  <c r="BD121" i="3"/>
  <c r="BC121" i="3"/>
  <c r="BB121" i="3"/>
  <c r="AR121" i="3"/>
  <c r="AG121" i="3"/>
  <c r="M121" i="3"/>
  <c r="E121" i="3"/>
  <c r="BK120" i="3"/>
  <c r="BJ120" i="3"/>
  <c r="BI120" i="3"/>
  <c r="BG120" i="3"/>
  <c r="BF120" i="3"/>
  <c r="BE120" i="3"/>
  <c r="BD120" i="3"/>
  <c r="BC120" i="3"/>
  <c r="BB120" i="3"/>
  <c r="AR120" i="3"/>
  <c r="AG120" i="3"/>
  <c r="Q120" i="3"/>
  <c r="M120" i="3"/>
  <c r="E120" i="3"/>
  <c r="BK119" i="3"/>
  <c r="BJ119" i="3"/>
  <c r="BI119" i="3"/>
  <c r="BG119" i="3"/>
  <c r="BF119" i="3"/>
  <c r="BE119" i="3"/>
  <c r="BD119" i="3"/>
  <c r="BC119" i="3"/>
  <c r="BB119" i="3"/>
  <c r="AR119" i="3"/>
  <c r="AG119" i="3"/>
  <c r="M119" i="3"/>
  <c r="E119" i="3"/>
  <c r="BK118" i="3"/>
  <c r="BJ118" i="3"/>
  <c r="BI118" i="3"/>
  <c r="BG118" i="3"/>
  <c r="BF118" i="3"/>
  <c r="BE118" i="3"/>
  <c r="BD118" i="3"/>
  <c r="BC118" i="3"/>
  <c r="BB118" i="3"/>
  <c r="AR118" i="3"/>
  <c r="AG118" i="3"/>
  <c r="M118" i="3"/>
  <c r="E118" i="3"/>
  <c r="BK117" i="3"/>
  <c r="BJ117" i="3"/>
  <c r="BI117" i="3"/>
  <c r="BG117" i="3"/>
  <c r="BF117" i="3"/>
  <c r="BE117" i="3"/>
  <c r="BD117" i="3"/>
  <c r="BC117" i="3"/>
  <c r="BB117" i="3"/>
  <c r="AR117" i="3"/>
  <c r="AG117" i="3"/>
  <c r="M117" i="3"/>
  <c r="E117" i="3"/>
  <c r="BK116" i="3"/>
  <c r="BJ116" i="3"/>
  <c r="BI116" i="3"/>
  <c r="BG116" i="3"/>
  <c r="BF116" i="3"/>
  <c r="BE116" i="3"/>
  <c r="BD116" i="3"/>
  <c r="BC116" i="3"/>
  <c r="BB116" i="3"/>
  <c r="AR116" i="3"/>
  <c r="AG116" i="3"/>
  <c r="M116" i="3"/>
  <c r="E116" i="3"/>
  <c r="BK115" i="3"/>
  <c r="BJ115" i="3"/>
  <c r="BI115" i="3"/>
  <c r="BG115" i="3"/>
  <c r="BF115" i="3"/>
  <c r="BE115" i="3"/>
  <c r="BD115" i="3"/>
  <c r="BC115" i="3"/>
  <c r="BB115" i="3"/>
  <c r="AR115" i="3"/>
  <c r="AG115" i="3"/>
  <c r="M115" i="3"/>
  <c r="E115" i="3"/>
  <c r="BK114" i="3"/>
  <c r="BJ114" i="3"/>
  <c r="BI114" i="3"/>
  <c r="BG114" i="3"/>
  <c r="BF114" i="3"/>
  <c r="BE114" i="3"/>
  <c r="BD114" i="3"/>
  <c r="BC114" i="3"/>
  <c r="BB114" i="3"/>
  <c r="AR114" i="3"/>
  <c r="AG114" i="3"/>
  <c r="M114" i="3"/>
  <c r="E114" i="3"/>
  <c r="BK113" i="3"/>
  <c r="BJ113" i="3"/>
  <c r="BI113" i="3"/>
  <c r="BG113" i="3"/>
  <c r="BF113" i="3"/>
  <c r="BE113" i="3"/>
  <c r="BD113" i="3"/>
  <c r="BC113" i="3"/>
  <c r="BB113" i="3"/>
  <c r="AR113" i="3"/>
  <c r="AG113" i="3"/>
  <c r="M113" i="3"/>
  <c r="E113" i="3"/>
  <c r="BK112" i="3"/>
  <c r="BJ112" i="3"/>
  <c r="BI112" i="3"/>
  <c r="BG112" i="3"/>
  <c r="BF112" i="3"/>
  <c r="BE112" i="3"/>
  <c r="BD112" i="3"/>
  <c r="BC112" i="3"/>
  <c r="BB112" i="3"/>
  <c r="AR112" i="3"/>
  <c r="AG112" i="3"/>
  <c r="Q112" i="3"/>
  <c r="M112" i="3"/>
  <c r="E112" i="3"/>
  <c r="BK111" i="3"/>
  <c r="BJ111" i="3"/>
  <c r="BI111" i="3"/>
  <c r="BG111" i="3"/>
  <c r="BF111" i="3"/>
  <c r="BE111" i="3"/>
  <c r="BD111" i="3"/>
  <c r="BC111" i="3"/>
  <c r="BB111" i="3"/>
  <c r="AR111" i="3"/>
  <c r="AG111" i="3"/>
  <c r="M111" i="3"/>
  <c r="E111" i="3"/>
  <c r="BK110" i="3"/>
  <c r="BJ110" i="3"/>
  <c r="BI110" i="3"/>
  <c r="BG110" i="3"/>
  <c r="BF110" i="3"/>
  <c r="BE110" i="3"/>
  <c r="BD110" i="3"/>
  <c r="BC110" i="3"/>
  <c r="BB110" i="3"/>
  <c r="AR110" i="3"/>
  <c r="AG110" i="3"/>
  <c r="M110" i="3"/>
  <c r="E110" i="3"/>
  <c r="BK109" i="3"/>
  <c r="BJ109" i="3"/>
  <c r="BI109" i="3"/>
  <c r="BG109" i="3"/>
  <c r="BF109" i="3"/>
  <c r="BE109" i="3"/>
  <c r="BD109" i="3"/>
  <c r="BC109" i="3"/>
  <c r="BB109" i="3"/>
  <c r="AR109" i="3"/>
  <c r="AG109" i="3"/>
  <c r="M109" i="3"/>
  <c r="E109" i="3"/>
  <c r="BK108" i="3"/>
  <c r="BJ108" i="3"/>
  <c r="BI108" i="3"/>
  <c r="BG108" i="3"/>
  <c r="BF108" i="3"/>
  <c r="BE108" i="3"/>
  <c r="BD108" i="3"/>
  <c r="BC108" i="3"/>
  <c r="BB108" i="3"/>
  <c r="AR108" i="3"/>
  <c r="AG108" i="3"/>
  <c r="M108" i="3"/>
  <c r="E108" i="3"/>
  <c r="BK107" i="3"/>
  <c r="BJ107" i="3"/>
  <c r="BI107" i="3"/>
  <c r="BG107" i="3"/>
  <c r="BF107" i="3"/>
  <c r="BE107" i="3"/>
  <c r="BD107" i="3"/>
  <c r="BC107" i="3"/>
  <c r="BB107" i="3"/>
  <c r="AR107" i="3"/>
  <c r="AG107" i="3"/>
  <c r="M107" i="3"/>
  <c r="E107" i="3"/>
  <c r="BK106" i="3"/>
  <c r="BJ106" i="3"/>
  <c r="BI106" i="3"/>
  <c r="BG106" i="3"/>
  <c r="BF106" i="3"/>
  <c r="BE106" i="3"/>
  <c r="BD106" i="3"/>
  <c r="BC106" i="3"/>
  <c r="BB106" i="3"/>
  <c r="AR106" i="3"/>
  <c r="AG106" i="3"/>
  <c r="M106" i="3"/>
  <c r="E106" i="3"/>
  <c r="BK105" i="3"/>
  <c r="BJ105" i="3"/>
  <c r="BI105" i="3"/>
  <c r="BG105" i="3"/>
  <c r="BF105" i="3"/>
  <c r="BE105" i="3"/>
  <c r="BD105" i="3"/>
  <c r="BC105" i="3"/>
  <c r="BB105" i="3"/>
  <c r="AR105" i="3"/>
  <c r="AG105" i="3"/>
  <c r="M105" i="3"/>
  <c r="E105" i="3"/>
  <c r="BK104" i="3"/>
  <c r="BJ104" i="3"/>
  <c r="BI104" i="3"/>
  <c r="BG104" i="3"/>
  <c r="BF104" i="3"/>
  <c r="BE104" i="3"/>
  <c r="BD104" i="3"/>
  <c r="BC104" i="3"/>
  <c r="BB104" i="3"/>
  <c r="AR104" i="3"/>
  <c r="AG104" i="3"/>
  <c r="M104" i="3"/>
  <c r="E104" i="3"/>
  <c r="BK103" i="3"/>
  <c r="BJ103" i="3"/>
  <c r="BI103" i="3"/>
  <c r="BG103" i="3"/>
  <c r="BF103" i="3"/>
  <c r="BE103" i="3"/>
  <c r="BD103" i="3"/>
  <c r="BC103" i="3"/>
  <c r="BB103" i="3"/>
  <c r="AR103" i="3"/>
  <c r="AG103" i="3"/>
  <c r="M103" i="3"/>
  <c r="E103" i="3"/>
  <c r="BK102" i="3"/>
  <c r="BJ102" i="3"/>
  <c r="BI102" i="3"/>
  <c r="BG102" i="3"/>
  <c r="BF102" i="3"/>
  <c r="BE102" i="3"/>
  <c r="BD102" i="3"/>
  <c r="BC102" i="3"/>
  <c r="BB102" i="3"/>
  <c r="AR102" i="3"/>
  <c r="AG102" i="3"/>
  <c r="M102" i="3"/>
  <c r="E102" i="3"/>
  <c r="BK101" i="3"/>
  <c r="BJ101" i="3"/>
  <c r="BI101" i="3"/>
  <c r="BG101" i="3"/>
  <c r="BF101" i="3"/>
  <c r="BE101" i="3"/>
  <c r="BD101" i="3"/>
  <c r="BC101" i="3"/>
  <c r="BB101" i="3"/>
  <c r="AR101" i="3"/>
  <c r="AG101" i="3"/>
  <c r="M101" i="3"/>
  <c r="E101" i="3"/>
  <c r="BK100" i="3"/>
  <c r="BJ100" i="3"/>
  <c r="BI100" i="3"/>
  <c r="BG100" i="3"/>
  <c r="BF100" i="3"/>
  <c r="BE100" i="3"/>
  <c r="BD100" i="3"/>
  <c r="BC100" i="3"/>
  <c r="BB100" i="3"/>
  <c r="AR100" i="3"/>
  <c r="AG100" i="3"/>
  <c r="M100" i="3"/>
  <c r="E100" i="3"/>
  <c r="BK99" i="3"/>
  <c r="BJ99" i="3"/>
  <c r="BI99" i="3"/>
  <c r="BG99" i="3"/>
  <c r="BF99" i="3"/>
  <c r="BE99" i="3"/>
  <c r="BD99" i="3"/>
  <c r="BC99" i="3"/>
  <c r="BB99" i="3"/>
  <c r="AR99" i="3"/>
  <c r="AG99" i="3"/>
  <c r="M99" i="3"/>
  <c r="E99" i="3"/>
  <c r="BK98" i="3"/>
  <c r="BJ98" i="3"/>
  <c r="BI98" i="3"/>
  <c r="BG98" i="3"/>
  <c r="BF98" i="3"/>
  <c r="BE98" i="3"/>
  <c r="BD98" i="3"/>
  <c r="BC98" i="3"/>
  <c r="BB98" i="3"/>
  <c r="AR98" i="3"/>
  <c r="AG98" i="3"/>
  <c r="M98" i="3"/>
  <c r="E98" i="3"/>
  <c r="BK97" i="3"/>
  <c r="BJ97" i="3"/>
  <c r="BI97" i="3"/>
  <c r="BG97" i="3"/>
  <c r="BF97" i="3"/>
  <c r="BE97" i="3"/>
  <c r="BD97" i="3"/>
  <c r="BC97" i="3"/>
  <c r="BB97" i="3"/>
  <c r="AR97" i="3"/>
  <c r="AG97" i="3"/>
  <c r="M97" i="3"/>
  <c r="E97" i="3"/>
  <c r="BK96" i="3"/>
  <c r="BJ96" i="3"/>
  <c r="BI96" i="3"/>
  <c r="BG96" i="3"/>
  <c r="BF96" i="3"/>
  <c r="BE96" i="3"/>
  <c r="BD96" i="3"/>
  <c r="BC96" i="3"/>
  <c r="BB96" i="3"/>
  <c r="AR96" i="3"/>
  <c r="AG96" i="3"/>
  <c r="M96" i="3"/>
  <c r="E96" i="3"/>
  <c r="BK95" i="3"/>
  <c r="BJ95" i="3"/>
  <c r="BI95" i="3"/>
  <c r="BG95" i="3"/>
  <c r="BF95" i="3"/>
  <c r="BE95" i="3"/>
  <c r="BD95" i="3"/>
  <c r="BC95" i="3"/>
  <c r="BB95" i="3"/>
  <c r="AR95" i="3"/>
  <c r="AG95" i="3"/>
  <c r="M95" i="3"/>
  <c r="E95" i="3"/>
  <c r="BK94" i="3"/>
  <c r="BJ94" i="3"/>
  <c r="BI94" i="3"/>
  <c r="BG94" i="3"/>
  <c r="BF94" i="3"/>
  <c r="BE94" i="3"/>
  <c r="BD94" i="3"/>
  <c r="BC94" i="3"/>
  <c r="BB94" i="3"/>
  <c r="AR94" i="3"/>
  <c r="AG94" i="3"/>
  <c r="Q94" i="3"/>
  <c r="M94" i="3"/>
  <c r="E94" i="3"/>
  <c r="BK93" i="3"/>
  <c r="BJ93" i="3"/>
  <c r="BI93" i="3"/>
  <c r="BG93" i="3"/>
  <c r="BF93" i="3"/>
  <c r="BE93" i="3"/>
  <c r="BD93" i="3"/>
  <c r="BC93" i="3"/>
  <c r="BB93" i="3"/>
  <c r="AR93" i="3"/>
  <c r="AG93" i="3"/>
  <c r="M93" i="3"/>
  <c r="E93" i="3"/>
  <c r="BK92" i="3"/>
  <c r="BJ92" i="3"/>
  <c r="BI92" i="3"/>
  <c r="BG92" i="3"/>
  <c r="BF92" i="3"/>
  <c r="BE92" i="3"/>
  <c r="BD92" i="3"/>
  <c r="BC92" i="3"/>
  <c r="BB92" i="3"/>
  <c r="AR92" i="3"/>
  <c r="AG92" i="3"/>
  <c r="M92" i="3"/>
  <c r="E92" i="3"/>
  <c r="BK91" i="3"/>
  <c r="BJ91" i="3"/>
  <c r="BI91" i="3"/>
  <c r="BG91" i="3"/>
  <c r="BF91" i="3"/>
  <c r="BE91" i="3"/>
  <c r="BD91" i="3"/>
  <c r="BC91" i="3"/>
  <c r="BB91" i="3"/>
  <c r="AR91" i="3"/>
  <c r="AG91" i="3"/>
  <c r="M91" i="3"/>
  <c r="E91" i="3"/>
  <c r="BK90" i="3"/>
  <c r="BJ90" i="3"/>
  <c r="BI90" i="3"/>
  <c r="BG90" i="3"/>
  <c r="BF90" i="3"/>
  <c r="BE90" i="3"/>
  <c r="BD90" i="3"/>
  <c r="BC90" i="3"/>
  <c r="BB90" i="3"/>
  <c r="AR90" i="3"/>
  <c r="AG90" i="3"/>
  <c r="M90" i="3"/>
  <c r="E90" i="3"/>
  <c r="BK89" i="3"/>
  <c r="BJ89" i="3"/>
  <c r="BI89" i="3"/>
  <c r="BG89" i="3"/>
  <c r="BF89" i="3"/>
  <c r="BE89" i="3"/>
  <c r="BD89" i="3"/>
  <c r="BC89" i="3"/>
  <c r="BB89" i="3"/>
  <c r="AR89" i="3"/>
  <c r="AG89" i="3"/>
  <c r="M89" i="3"/>
  <c r="E89" i="3"/>
  <c r="BK88" i="3"/>
  <c r="BJ88" i="3"/>
  <c r="BI88" i="3"/>
  <c r="BG88" i="3"/>
  <c r="BF88" i="3"/>
  <c r="BE88" i="3"/>
  <c r="BD88" i="3"/>
  <c r="BC88" i="3"/>
  <c r="BB88" i="3"/>
  <c r="AR88" i="3"/>
  <c r="AG88" i="3"/>
  <c r="M88" i="3"/>
  <c r="E88" i="3"/>
  <c r="BK87" i="3"/>
  <c r="BJ87" i="3"/>
  <c r="BI87" i="3"/>
  <c r="BG87" i="3"/>
  <c r="BF87" i="3"/>
  <c r="BE87" i="3"/>
  <c r="BD87" i="3"/>
  <c r="BC87" i="3"/>
  <c r="BB87" i="3"/>
  <c r="AR87" i="3"/>
  <c r="AG87" i="3"/>
  <c r="M87" i="3"/>
  <c r="E87" i="3"/>
  <c r="BK86" i="3"/>
  <c r="BJ86" i="3"/>
  <c r="BI86" i="3"/>
  <c r="BG86" i="3"/>
  <c r="BF86" i="3"/>
  <c r="BE86" i="3"/>
  <c r="BD86" i="3"/>
  <c r="BC86" i="3"/>
  <c r="BB86" i="3"/>
  <c r="AR86" i="3"/>
  <c r="AG86" i="3"/>
  <c r="Q86" i="3"/>
  <c r="M86" i="3"/>
  <c r="E86" i="3"/>
  <c r="BK85" i="3"/>
  <c r="BJ85" i="3"/>
  <c r="BI85" i="3"/>
  <c r="BG85" i="3"/>
  <c r="BF85" i="3"/>
  <c r="BE85" i="3"/>
  <c r="BD85" i="3"/>
  <c r="BC85" i="3"/>
  <c r="BB85" i="3"/>
  <c r="AR85" i="3"/>
  <c r="AG85" i="3"/>
  <c r="M85" i="3"/>
  <c r="E85" i="3"/>
  <c r="BK84" i="3"/>
  <c r="BJ84" i="3"/>
  <c r="BI84" i="3"/>
  <c r="BG84" i="3"/>
  <c r="BF84" i="3"/>
  <c r="BE84" i="3"/>
  <c r="BD84" i="3"/>
  <c r="BC84" i="3"/>
  <c r="BB84" i="3"/>
  <c r="AR84" i="3"/>
  <c r="AG84" i="3"/>
  <c r="M84" i="3"/>
  <c r="E84" i="3"/>
  <c r="BK83" i="3"/>
  <c r="BJ83" i="3"/>
  <c r="BI83" i="3"/>
  <c r="BG83" i="3"/>
  <c r="BF83" i="3"/>
  <c r="BE83" i="3"/>
  <c r="BD83" i="3"/>
  <c r="BC83" i="3"/>
  <c r="BB83" i="3"/>
  <c r="AR83" i="3"/>
  <c r="AG83" i="3"/>
  <c r="M83" i="3"/>
  <c r="E83" i="3"/>
  <c r="BK82" i="3"/>
  <c r="BJ82" i="3"/>
  <c r="BI82" i="3"/>
  <c r="BG82" i="3"/>
  <c r="BF82" i="3"/>
  <c r="BE82" i="3"/>
  <c r="BD82" i="3"/>
  <c r="BC82" i="3"/>
  <c r="BB82" i="3"/>
  <c r="AR82" i="3"/>
  <c r="AG82" i="3"/>
  <c r="M82" i="3"/>
  <c r="E82" i="3"/>
  <c r="BK81" i="3"/>
  <c r="BJ81" i="3"/>
  <c r="BI81" i="3"/>
  <c r="BG81" i="3"/>
  <c r="BF81" i="3"/>
  <c r="BE81" i="3"/>
  <c r="BD81" i="3"/>
  <c r="BC81" i="3"/>
  <c r="BB81" i="3"/>
  <c r="AR81" i="3"/>
  <c r="AG81" i="3"/>
  <c r="M81" i="3"/>
  <c r="E81" i="3"/>
  <c r="BK80" i="3"/>
  <c r="BJ80" i="3"/>
  <c r="BI80" i="3"/>
  <c r="BG80" i="3"/>
  <c r="BF80" i="3"/>
  <c r="BE80" i="3"/>
  <c r="BD80" i="3"/>
  <c r="BC80" i="3"/>
  <c r="BB80" i="3"/>
  <c r="AR80" i="3"/>
  <c r="AG80" i="3"/>
  <c r="M80" i="3"/>
  <c r="E80" i="3"/>
  <c r="BK79" i="3"/>
  <c r="BJ79" i="3"/>
  <c r="BI79" i="3"/>
  <c r="BG79" i="3"/>
  <c r="BF79" i="3"/>
  <c r="BE79" i="3"/>
  <c r="BD79" i="3"/>
  <c r="BC79" i="3"/>
  <c r="BB79" i="3"/>
  <c r="AR79" i="3"/>
  <c r="AG79" i="3"/>
  <c r="M79" i="3"/>
  <c r="E79" i="3"/>
  <c r="BK78" i="3"/>
  <c r="BJ78" i="3"/>
  <c r="BI78" i="3"/>
  <c r="BG78" i="3"/>
  <c r="BF78" i="3"/>
  <c r="BE78" i="3"/>
  <c r="BD78" i="3"/>
  <c r="BC78" i="3"/>
  <c r="BB78" i="3"/>
  <c r="AR78" i="3"/>
  <c r="AG78" i="3"/>
  <c r="M78" i="3"/>
  <c r="E78" i="3"/>
  <c r="BK77" i="3"/>
  <c r="BJ77" i="3"/>
  <c r="BI77" i="3"/>
  <c r="BG77" i="3"/>
  <c r="BF77" i="3"/>
  <c r="BE77" i="3"/>
  <c r="BD77" i="3"/>
  <c r="BC77" i="3"/>
  <c r="BB77" i="3"/>
  <c r="AR77" i="3"/>
  <c r="AG77" i="3"/>
  <c r="M77" i="3"/>
  <c r="E77" i="3"/>
  <c r="BK76" i="3"/>
  <c r="BJ76" i="3"/>
  <c r="BI76" i="3"/>
  <c r="BG76" i="3"/>
  <c r="BF76" i="3"/>
  <c r="BE76" i="3"/>
  <c r="BD76" i="3"/>
  <c r="BC76" i="3"/>
  <c r="BB76" i="3"/>
  <c r="AR76" i="3"/>
  <c r="AG76" i="3"/>
  <c r="M76" i="3"/>
  <c r="E76" i="3"/>
  <c r="BK75" i="3"/>
  <c r="BJ75" i="3"/>
  <c r="BI75" i="3"/>
  <c r="BG75" i="3"/>
  <c r="BF75" i="3"/>
  <c r="BE75" i="3"/>
  <c r="BD75" i="3"/>
  <c r="BC75" i="3"/>
  <c r="BB75" i="3"/>
  <c r="AR75" i="3"/>
  <c r="AG75" i="3"/>
  <c r="M75" i="3"/>
  <c r="E75" i="3"/>
  <c r="BK74" i="3"/>
  <c r="BJ74" i="3"/>
  <c r="BI74" i="3"/>
  <c r="BG74" i="3"/>
  <c r="BF74" i="3"/>
  <c r="BE74" i="3"/>
  <c r="BD74" i="3"/>
  <c r="BC74" i="3"/>
  <c r="BB74" i="3"/>
  <c r="AR74" i="3"/>
  <c r="AG74" i="3"/>
  <c r="M74" i="3"/>
  <c r="E74" i="3"/>
  <c r="BK73" i="3"/>
  <c r="BJ73" i="3"/>
  <c r="BI73" i="3"/>
  <c r="BG73" i="3"/>
  <c r="BF73" i="3"/>
  <c r="BE73" i="3"/>
  <c r="BD73" i="3"/>
  <c r="BC73" i="3"/>
  <c r="BB73" i="3"/>
  <c r="AR73" i="3"/>
  <c r="AG73" i="3"/>
  <c r="M73" i="3"/>
  <c r="E73" i="3"/>
  <c r="BK72" i="3"/>
  <c r="BJ72" i="3"/>
  <c r="BI72" i="3"/>
  <c r="BG72" i="3"/>
  <c r="BF72" i="3"/>
  <c r="BE72" i="3"/>
  <c r="BD72" i="3"/>
  <c r="BC72" i="3"/>
  <c r="BB72" i="3"/>
  <c r="AR72" i="3"/>
  <c r="AG72" i="3"/>
  <c r="M72" i="3"/>
  <c r="E72" i="3"/>
  <c r="BK71" i="3"/>
  <c r="BJ71" i="3"/>
  <c r="BI71" i="3"/>
  <c r="BG71" i="3"/>
  <c r="BF71" i="3"/>
  <c r="BE71" i="3"/>
  <c r="BD71" i="3"/>
  <c r="BC71" i="3"/>
  <c r="BB71" i="3"/>
  <c r="AR71" i="3"/>
  <c r="AG71" i="3"/>
  <c r="Q71" i="3"/>
  <c r="M71" i="3"/>
  <c r="E71" i="3"/>
  <c r="BK70" i="3"/>
  <c r="BJ70" i="3"/>
  <c r="BI70" i="3"/>
  <c r="BG70" i="3"/>
  <c r="BF70" i="3"/>
  <c r="BE70" i="3"/>
  <c r="BD70" i="3"/>
  <c r="BC70" i="3"/>
  <c r="BB70" i="3"/>
  <c r="AR70" i="3"/>
  <c r="AG70" i="3"/>
  <c r="M70" i="3"/>
  <c r="E70" i="3"/>
  <c r="BK69" i="3"/>
  <c r="BJ69" i="3"/>
  <c r="BI69" i="3"/>
  <c r="BG69" i="3"/>
  <c r="BF69" i="3"/>
  <c r="BE69" i="3"/>
  <c r="BD69" i="3"/>
  <c r="BC69" i="3"/>
  <c r="BB69" i="3"/>
  <c r="AR69" i="3"/>
  <c r="AG69" i="3"/>
  <c r="M69" i="3"/>
  <c r="E69" i="3"/>
  <c r="BK68" i="3"/>
  <c r="BJ68" i="3"/>
  <c r="BI68" i="3"/>
  <c r="BG68" i="3"/>
  <c r="BF68" i="3"/>
  <c r="BE68" i="3"/>
  <c r="BD68" i="3"/>
  <c r="BC68" i="3"/>
  <c r="BB68" i="3"/>
  <c r="AR68" i="3"/>
  <c r="AG68" i="3"/>
  <c r="M68" i="3"/>
  <c r="E68" i="3"/>
  <c r="BK67" i="3"/>
  <c r="BJ67" i="3"/>
  <c r="BI67" i="3"/>
  <c r="BG67" i="3"/>
  <c r="BF67" i="3"/>
  <c r="BE67" i="3"/>
  <c r="BD67" i="3"/>
  <c r="BC67" i="3"/>
  <c r="BB67" i="3"/>
  <c r="AR67" i="3"/>
  <c r="AG67" i="3"/>
  <c r="M67" i="3"/>
  <c r="E67" i="3"/>
  <c r="BK66" i="3"/>
  <c r="BJ66" i="3"/>
  <c r="BI66" i="3"/>
  <c r="BG66" i="3"/>
  <c r="BF66" i="3"/>
  <c r="BE66" i="3"/>
  <c r="BD66" i="3"/>
  <c r="BC66" i="3"/>
  <c r="BB66" i="3"/>
  <c r="AR66" i="3"/>
  <c r="AG66" i="3"/>
  <c r="M66" i="3"/>
  <c r="E66" i="3"/>
  <c r="BK65" i="3"/>
  <c r="BJ65" i="3"/>
  <c r="BI65" i="3"/>
  <c r="BG65" i="3"/>
  <c r="BF65" i="3"/>
  <c r="BE65" i="3"/>
  <c r="BD65" i="3"/>
  <c r="BC65" i="3"/>
  <c r="BB65" i="3"/>
  <c r="AR65" i="3"/>
  <c r="AG65" i="3"/>
  <c r="M65" i="3"/>
  <c r="E65" i="3"/>
  <c r="BK64" i="3"/>
  <c r="BJ64" i="3"/>
  <c r="BI64" i="3"/>
  <c r="BG64" i="3"/>
  <c r="BF64" i="3"/>
  <c r="BE64" i="3"/>
  <c r="BD64" i="3"/>
  <c r="BC64" i="3"/>
  <c r="BB64" i="3"/>
  <c r="AR64" i="3"/>
  <c r="AG64" i="3"/>
  <c r="M64" i="3"/>
  <c r="E64" i="3"/>
  <c r="BK63" i="3"/>
  <c r="BJ63" i="3"/>
  <c r="BI63" i="3"/>
  <c r="BG63" i="3"/>
  <c r="BF63" i="3"/>
  <c r="BE63" i="3"/>
  <c r="BD63" i="3"/>
  <c r="BC63" i="3"/>
  <c r="BB63" i="3"/>
  <c r="AR63" i="3"/>
  <c r="AG63" i="3"/>
  <c r="M63" i="3"/>
  <c r="E63" i="3"/>
  <c r="BK62" i="3"/>
  <c r="BJ62" i="3"/>
  <c r="BI62" i="3"/>
  <c r="BG62" i="3"/>
  <c r="BF62" i="3"/>
  <c r="BE62" i="3"/>
  <c r="BD62" i="3"/>
  <c r="BC62" i="3"/>
  <c r="BB62" i="3"/>
  <c r="AR62" i="3"/>
  <c r="AG62" i="3"/>
  <c r="M62" i="3"/>
  <c r="E62" i="3"/>
  <c r="BK61" i="3"/>
  <c r="BJ61" i="3"/>
  <c r="BI61" i="3"/>
  <c r="BG61" i="3"/>
  <c r="BF61" i="3"/>
  <c r="BE61" i="3"/>
  <c r="BD61" i="3"/>
  <c r="BC61" i="3"/>
  <c r="BB61" i="3"/>
  <c r="AR61" i="3"/>
  <c r="AG61" i="3"/>
  <c r="M61" i="3"/>
  <c r="E61" i="3"/>
  <c r="BK60" i="3"/>
  <c r="BJ60" i="3"/>
  <c r="BI60" i="3"/>
  <c r="BG60" i="3"/>
  <c r="BF60" i="3"/>
  <c r="BE60" i="3"/>
  <c r="BD60" i="3"/>
  <c r="BC60" i="3"/>
  <c r="BB60" i="3"/>
  <c r="AR60" i="3"/>
  <c r="AG60" i="3"/>
  <c r="M60" i="3"/>
  <c r="E60" i="3"/>
  <c r="BK59" i="3"/>
  <c r="BJ59" i="3"/>
  <c r="BI59" i="3"/>
  <c r="BG59" i="3"/>
  <c r="BF59" i="3"/>
  <c r="BE59" i="3"/>
  <c r="BD59" i="3"/>
  <c r="BC59" i="3"/>
  <c r="BB59" i="3"/>
  <c r="AR59" i="3"/>
  <c r="AG59" i="3"/>
  <c r="M59" i="3"/>
  <c r="E59" i="3"/>
  <c r="BK58" i="3"/>
  <c r="BJ58" i="3"/>
  <c r="BI58" i="3"/>
  <c r="BG58" i="3"/>
  <c r="BF58" i="3"/>
  <c r="BE58" i="3"/>
  <c r="BD58" i="3"/>
  <c r="BC58" i="3"/>
  <c r="BB58" i="3"/>
  <c r="AR58" i="3"/>
  <c r="AG58" i="3"/>
  <c r="M58" i="3"/>
  <c r="E58" i="3"/>
  <c r="BK57" i="3"/>
  <c r="BJ57" i="3"/>
  <c r="BI57" i="3"/>
  <c r="BG57" i="3"/>
  <c r="BF57" i="3"/>
  <c r="BE57" i="3"/>
  <c r="BD57" i="3"/>
  <c r="BC57" i="3"/>
  <c r="BB57" i="3"/>
  <c r="AR57" i="3"/>
  <c r="AG57" i="3"/>
  <c r="M57" i="3"/>
  <c r="E57" i="3"/>
  <c r="BK56" i="3"/>
  <c r="BJ56" i="3"/>
  <c r="BI56" i="3"/>
  <c r="BG56" i="3"/>
  <c r="BF56" i="3"/>
  <c r="BE56" i="3"/>
  <c r="BD56" i="3"/>
  <c r="BC56" i="3"/>
  <c r="BB56" i="3"/>
  <c r="AR56" i="3"/>
  <c r="AG56" i="3"/>
  <c r="M56" i="3"/>
  <c r="E56" i="3"/>
  <c r="BK55" i="3"/>
  <c r="BJ55" i="3"/>
  <c r="BI55" i="3"/>
  <c r="BG55" i="3"/>
  <c r="BF55" i="3"/>
  <c r="BE55" i="3"/>
  <c r="BD55" i="3"/>
  <c r="BC55" i="3"/>
  <c r="BB55" i="3"/>
  <c r="AR55" i="3"/>
  <c r="AG55" i="3"/>
  <c r="M55" i="3"/>
  <c r="E55" i="3"/>
  <c r="BK54" i="3"/>
  <c r="BJ54" i="3"/>
  <c r="BI54" i="3"/>
  <c r="BG54" i="3"/>
  <c r="BF54" i="3"/>
  <c r="BE54" i="3"/>
  <c r="BD54" i="3"/>
  <c r="BC54" i="3"/>
  <c r="BB54" i="3"/>
  <c r="AR54" i="3"/>
  <c r="AG54" i="3"/>
  <c r="M54" i="3"/>
  <c r="E54" i="3"/>
  <c r="BK53" i="3"/>
  <c r="BJ53" i="3"/>
  <c r="BI53" i="3"/>
  <c r="BG53" i="3"/>
  <c r="BF53" i="3"/>
  <c r="BE53" i="3"/>
  <c r="BD53" i="3"/>
  <c r="BC53" i="3"/>
  <c r="BB53" i="3"/>
  <c r="AR53" i="3"/>
  <c r="AG53" i="3"/>
  <c r="M53" i="3"/>
  <c r="E53" i="3"/>
  <c r="BK52" i="3"/>
  <c r="BJ52" i="3"/>
  <c r="BI52" i="3"/>
  <c r="BG52" i="3"/>
  <c r="BF52" i="3"/>
  <c r="BE52" i="3"/>
  <c r="BD52" i="3"/>
  <c r="BC52" i="3"/>
  <c r="BB52" i="3"/>
  <c r="AR52" i="3"/>
  <c r="AG52" i="3"/>
  <c r="M52" i="3"/>
  <c r="E52" i="3"/>
  <c r="BK51" i="3"/>
  <c r="BJ51" i="3"/>
  <c r="BI51" i="3"/>
  <c r="BG51" i="3"/>
  <c r="BF51" i="3"/>
  <c r="BE51" i="3"/>
  <c r="BD51" i="3"/>
  <c r="BC51" i="3"/>
  <c r="BB51" i="3"/>
  <c r="AR51" i="3"/>
  <c r="AG51" i="3"/>
  <c r="M51" i="3"/>
  <c r="E51" i="3"/>
  <c r="BK50" i="3"/>
  <c r="BJ50" i="3"/>
  <c r="BI50" i="3"/>
  <c r="BG50" i="3"/>
  <c r="BF50" i="3"/>
  <c r="BE50" i="3"/>
  <c r="BD50" i="3"/>
  <c r="BC50" i="3"/>
  <c r="BB50" i="3"/>
  <c r="AR50" i="3"/>
  <c r="AG50" i="3"/>
  <c r="M50" i="3"/>
  <c r="E50" i="3"/>
  <c r="BK49" i="3"/>
  <c r="BJ49" i="3"/>
  <c r="BI49" i="3"/>
  <c r="BG49" i="3"/>
  <c r="BF49" i="3"/>
  <c r="BE49" i="3"/>
  <c r="BD49" i="3"/>
  <c r="BC49" i="3"/>
  <c r="BB49" i="3"/>
  <c r="AR49" i="3"/>
  <c r="AG49" i="3"/>
  <c r="M49" i="3"/>
  <c r="E49" i="3"/>
  <c r="BK48" i="3"/>
  <c r="BJ48" i="3"/>
  <c r="BI48" i="3"/>
  <c r="BG48" i="3"/>
  <c r="BF48" i="3"/>
  <c r="BE48" i="3"/>
  <c r="BD48" i="3"/>
  <c r="BC48" i="3"/>
  <c r="BB48" i="3"/>
  <c r="AR48" i="3"/>
  <c r="AG48" i="3"/>
  <c r="M48" i="3"/>
  <c r="E48" i="3"/>
  <c r="BK47" i="3"/>
  <c r="BJ47" i="3"/>
  <c r="BI47" i="3"/>
  <c r="BG47" i="3"/>
  <c r="BF47" i="3"/>
  <c r="BE47" i="3"/>
  <c r="BD47" i="3"/>
  <c r="BC47" i="3"/>
  <c r="BB47" i="3"/>
  <c r="AR47" i="3"/>
  <c r="AG47" i="3"/>
  <c r="M47" i="3"/>
  <c r="E47" i="3"/>
  <c r="BK46" i="3"/>
  <c r="BJ46" i="3"/>
  <c r="BI46" i="3"/>
  <c r="BG46" i="3"/>
  <c r="BF46" i="3"/>
  <c r="BE46" i="3"/>
  <c r="BD46" i="3"/>
  <c r="BC46" i="3"/>
  <c r="BB46" i="3"/>
  <c r="AR46" i="3"/>
  <c r="AG46" i="3"/>
  <c r="Q46" i="3"/>
  <c r="M46" i="3"/>
  <c r="E46" i="3"/>
  <c r="BK45" i="3"/>
  <c r="BJ45" i="3"/>
  <c r="BI45" i="3"/>
  <c r="BG45" i="3"/>
  <c r="BF45" i="3"/>
  <c r="BE45" i="3"/>
  <c r="BD45" i="3"/>
  <c r="BC45" i="3"/>
  <c r="BB45" i="3"/>
  <c r="AR45" i="3"/>
  <c r="AG45" i="3"/>
  <c r="M45" i="3"/>
  <c r="E45" i="3"/>
  <c r="BK44" i="3"/>
  <c r="BJ44" i="3"/>
  <c r="BI44" i="3"/>
  <c r="BG44" i="3"/>
  <c r="BF44" i="3"/>
  <c r="BE44" i="3"/>
  <c r="BD44" i="3"/>
  <c r="BC44" i="3"/>
  <c r="BB44" i="3"/>
  <c r="AR44" i="3"/>
  <c r="AG44" i="3"/>
  <c r="M44" i="3"/>
  <c r="E44" i="3"/>
  <c r="BK43" i="3"/>
  <c r="BJ43" i="3"/>
  <c r="BI43" i="3"/>
  <c r="BG43" i="3"/>
  <c r="BF43" i="3"/>
  <c r="BE43" i="3"/>
  <c r="BD43" i="3"/>
  <c r="BC43" i="3"/>
  <c r="BB43" i="3"/>
  <c r="AR43" i="3"/>
  <c r="AG43" i="3"/>
  <c r="M43" i="3"/>
  <c r="E43" i="3"/>
  <c r="BK42" i="3"/>
  <c r="BJ42" i="3"/>
  <c r="BI42" i="3"/>
  <c r="BG42" i="3"/>
  <c r="BF42" i="3"/>
  <c r="BE42" i="3"/>
  <c r="BD42" i="3"/>
  <c r="BC42" i="3"/>
  <c r="BB42" i="3"/>
  <c r="AR42" i="3"/>
  <c r="AG42" i="3"/>
  <c r="M42" i="3"/>
  <c r="E42" i="3"/>
  <c r="BK41" i="3"/>
  <c r="BJ41" i="3"/>
  <c r="BI41" i="3"/>
  <c r="BG41" i="3"/>
  <c r="BF41" i="3"/>
  <c r="BE41" i="3"/>
  <c r="BD41" i="3"/>
  <c r="BC41" i="3"/>
  <c r="BB41" i="3"/>
  <c r="AR41" i="3"/>
  <c r="AG41" i="3"/>
  <c r="M41" i="3"/>
  <c r="E41" i="3"/>
  <c r="BK40" i="3"/>
  <c r="BJ40" i="3"/>
  <c r="BI40" i="3"/>
  <c r="BG40" i="3"/>
  <c r="BF40" i="3"/>
  <c r="BE40" i="3"/>
  <c r="BD40" i="3"/>
  <c r="BC40" i="3"/>
  <c r="BB40" i="3"/>
  <c r="AR40" i="3"/>
  <c r="AG40" i="3"/>
  <c r="M40" i="3"/>
  <c r="E40" i="3"/>
  <c r="BK39" i="3"/>
  <c r="BJ39" i="3"/>
  <c r="BI39" i="3"/>
  <c r="BG39" i="3"/>
  <c r="BF39" i="3"/>
  <c r="BE39" i="3"/>
  <c r="BD39" i="3"/>
  <c r="BC39" i="3"/>
  <c r="BB39" i="3"/>
  <c r="AR39" i="3"/>
  <c r="AG39" i="3"/>
  <c r="M39" i="3"/>
  <c r="E39" i="3"/>
  <c r="BK38" i="3"/>
  <c r="BJ38" i="3"/>
  <c r="BI38" i="3"/>
  <c r="BG38" i="3"/>
  <c r="BF38" i="3"/>
  <c r="BE38" i="3"/>
  <c r="BD38" i="3"/>
  <c r="BC38" i="3"/>
  <c r="BB38" i="3"/>
  <c r="AR38" i="3"/>
  <c r="AG38" i="3"/>
  <c r="M38" i="3"/>
  <c r="E38" i="3"/>
  <c r="BK37" i="3"/>
  <c r="BJ37" i="3"/>
  <c r="BI37" i="3"/>
  <c r="BG37" i="3"/>
  <c r="BF37" i="3"/>
  <c r="BE37" i="3"/>
  <c r="BD37" i="3"/>
  <c r="BC37" i="3"/>
  <c r="BB37" i="3"/>
  <c r="AR37" i="3"/>
  <c r="AG37" i="3"/>
  <c r="M37" i="3"/>
  <c r="E37" i="3"/>
  <c r="BK36" i="3"/>
  <c r="BJ36" i="3"/>
  <c r="BI36" i="3"/>
  <c r="BG36" i="3"/>
  <c r="BF36" i="3"/>
  <c r="BE36" i="3"/>
  <c r="BD36" i="3"/>
  <c r="BC36" i="3"/>
  <c r="BB36" i="3"/>
  <c r="AR36" i="3"/>
  <c r="AG36" i="3"/>
  <c r="M36" i="3"/>
  <c r="E36" i="3"/>
  <c r="BK35" i="3"/>
  <c r="BJ35" i="3"/>
  <c r="BI35" i="3"/>
  <c r="BG35" i="3"/>
  <c r="BF35" i="3"/>
  <c r="BE35" i="3"/>
  <c r="BD35" i="3"/>
  <c r="BC35" i="3"/>
  <c r="BB35" i="3"/>
  <c r="AR35" i="3"/>
  <c r="AG35" i="3"/>
  <c r="M35" i="3"/>
  <c r="E35" i="3"/>
  <c r="BK34" i="3"/>
  <c r="BJ34" i="3"/>
  <c r="BI34" i="3"/>
  <c r="BG34" i="3"/>
  <c r="BF34" i="3"/>
  <c r="BE34" i="3"/>
  <c r="BD34" i="3"/>
  <c r="BC34" i="3"/>
  <c r="BB34" i="3"/>
  <c r="AR34" i="3"/>
  <c r="AG34" i="3"/>
  <c r="M34" i="3"/>
  <c r="E34" i="3"/>
  <c r="BK33" i="3"/>
  <c r="BJ33" i="3"/>
  <c r="BI33" i="3"/>
  <c r="BG33" i="3"/>
  <c r="BF33" i="3"/>
  <c r="BE33" i="3"/>
  <c r="BD33" i="3"/>
  <c r="BC33" i="3"/>
  <c r="BB33" i="3"/>
  <c r="AR33" i="3"/>
  <c r="AG33" i="3"/>
  <c r="M33" i="3"/>
  <c r="E33" i="3"/>
  <c r="BK32" i="3"/>
  <c r="BJ32" i="3"/>
  <c r="BI32" i="3"/>
  <c r="BG32" i="3"/>
  <c r="BF32" i="3"/>
  <c r="BE32" i="3"/>
  <c r="BD32" i="3"/>
  <c r="BC32" i="3"/>
  <c r="BB32" i="3"/>
  <c r="AR32" i="3"/>
  <c r="AG32" i="3"/>
  <c r="M32" i="3"/>
  <c r="E32" i="3"/>
  <c r="BK31" i="3"/>
  <c r="BJ31" i="3"/>
  <c r="BI31" i="3"/>
  <c r="BG31" i="3"/>
  <c r="BF31" i="3"/>
  <c r="BE31" i="3"/>
  <c r="BD31" i="3"/>
  <c r="BC31" i="3"/>
  <c r="BB31" i="3"/>
  <c r="AR31" i="3"/>
  <c r="AG31" i="3"/>
  <c r="M31" i="3"/>
  <c r="E31" i="3"/>
  <c r="BK30" i="3"/>
  <c r="BJ30" i="3"/>
  <c r="BI30" i="3"/>
  <c r="BG30" i="3"/>
  <c r="BF30" i="3"/>
  <c r="BE30" i="3"/>
  <c r="BD30" i="3"/>
  <c r="BC30" i="3"/>
  <c r="BB30" i="3"/>
  <c r="AR30" i="3"/>
  <c r="AG30" i="3"/>
  <c r="M30" i="3"/>
  <c r="E30" i="3"/>
  <c r="BK29" i="3"/>
  <c r="BJ29" i="3"/>
  <c r="BI29" i="3"/>
  <c r="BG29" i="3"/>
  <c r="BF29" i="3"/>
  <c r="BE29" i="3"/>
  <c r="BD29" i="3"/>
  <c r="BC29" i="3"/>
  <c r="BB29" i="3"/>
  <c r="AR29" i="3"/>
  <c r="AG29" i="3"/>
  <c r="M29" i="3"/>
  <c r="E29" i="3"/>
  <c r="BK28" i="3"/>
  <c r="BJ28" i="3"/>
  <c r="BI28" i="3"/>
  <c r="BG28" i="3"/>
  <c r="BF28" i="3"/>
  <c r="BE28" i="3"/>
  <c r="BD28" i="3"/>
  <c r="BC28" i="3"/>
  <c r="BB28" i="3"/>
  <c r="AR28" i="3"/>
  <c r="AG28" i="3"/>
  <c r="M28" i="3"/>
  <c r="E28" i="3"/>
  <c r="BK27" i="3"/>
  <c r="BJ27" i="3"/>
  <c r="BI27" i="3"/>
  <c r="BG27" i="3"/>
  <c r="BF27" i="3"/>
  <c r="BE27" i="3"/>
  <c r="BD27" i="3"/>
  <c r="BC27" i="3"/>
  <c r="BB27" i="3"/>
  <c r="AR27" i="3"/>
  <c r="AG27" i="3"/>
  <c r="M27" i="3"/>
  <c r="E27" i="3"/>
  <c r="BK26" i="3"/>
  <c r="BJ26" i="3"/>
  <c r="BI26" i="3"/>
  <c r="BG26" i="3"/>
  <c r="BF26" i="3"/>
  <c r="BE26" i="3"/>
  <c r="BD26" i="3"/>
  <c r="BC26" i="3"/>
  <c r="BB26" i="3"/>
  <c r="AR26" i="3"/>
  <c r="AG26" i="3"/>
  <c r="M26" i="3"/>
  <c r="E26" i="3"/>
  <c r="BK25" i="3"/>
  <c r="BJ25" i="3"/>
  <c r="BI25" i="3"/>
  <c r="BG25" i="3"/>
  <c r="BF25" i="3"/>
  <c r="BE25" i="3"/>
  <c r="BD25" i="3"/>
  <c r="BC25" i="3"/>
  <c r="BB25" i="3"/>
  <c r="AR25" i="3"/>
  <c r="AG25" i="3"/>
  <c r="M25" i="3"/>
  <c r="E25" i="3"/>
  <c r="BK24" i="3"/>
  <c r="BJ24" i="3"/>
  <c r="BI24" i="3"/>
  <c r="BG24" i="3"/>
  <c r="BF24" i="3"/>
  <c r="BE24" i="3"/>
  <c r="BD24" i="3"/>
  <c r="BC24" i="3"/>
  <c r="BB24" i="3"/>
  <c r="AR24" i="3"/>
  <c r="AG24" i="3"/>
  <c r="M24" i="3"/>
  <c r="E24" i="3"/>
  <c r="BK23" i="3"/>
  <c r="BJ23" i="3"/>
  <c r="BI23" i="3"/>
  <c r="BG23" i="3"/>
  <c r="BF23" i="3"/>
  <c r="BE23" i="3"/>
  <c r="BD23" i="3"/>
  <c r="BC23" i="3"/>
  <c r="BB23" i="3"/>
  <c r="AR23" i="3"/>
  <c r="AG23" i="3"/>
  <c r="M23" i="3"/>
  <c r="E23" i="3"/>
  <c r="AG20" i="3"/>
  <c r="F18" i="3"/>
  <c r="C2" i="5" s="1"/>
  <c r="AT88" i="3"/>
  <c r="AT38" i="3"/>
  <c r="J110" i="3"/>
  <c r="AS117" i="3"/>
  <c r="AT52" i="3"/>
  <c r="J41" i="3"/>
  <c r="K64" i="3"/>
  <c r="K76" i="3"/>
  <c r="AT122" i="3"/>
  <c r="AS87" i="3"/>
  <c r="AT46" i="3"/>
  <c r="K52" i="3"/>
  <c r="K27" i="3"/>
  <c r="J86" i="3"/>
  <c r="J87" i="3"/>
  <c r="AT101" i="3"/>
  <c r="K101" i="3"/>
  <c r="AS54" i="3"/>
  <c r="K54" i="3"/>
  <c r="K108" i="3"/>
  <c r="AS96" i="3"/>
  <c r="AS39" i="3"/>
  <c r="K115" i="3"/>
  <c r="AT69" i="3"/>
  <c r="AT73" i="3"/>
  <c r="K26" i="3"/>
  <c r="J85" i="3"/>
  <c r="AS92" i="3"/>
  <c r="AS31" i="3"/>
  <c r="AT37" i="3"/>
  <c r="AS66" i="3"/>
  <c r="K72" i="3"/>
  <c r="AT27" i="3"/>
  <c r="J116" i="3"/>
  <c r="AS103" i="3"/>
  <c r="AT41" i="3"/>
  <c r="AT30" i="3"/>
  <c r="AT100" i="3"/>
  <c r="AS82" i="3"/>
  <c r="K39" i="3"/>
  <c r="K75" i="3"/>
  <c r="AT82" i="3"/>
  <c r="AS42" i="3"/>
  <c r="AT72" i="3"/>
  <c r="AT33" i="3"/>
  <c r="AT55" i="3"/>
  <c r="K56" i="3"/>
  <c r="AT86" i="3"/>
  <c r="AS76" i="3"/>
  <c r="AS109" i="3"/>
  <c r="AS68" i="3"/>
  <c r="J67" i="3"/>
  <c r="J46" i="3"/>
  <c r="AT113" i="3"/>
  <c r="AT60" i="3"/>
  <c r="K96" i="3"/>
  <c r="K90" i="3"/>
  <c r="AS48" i="3"/>
  <c r="K51" i="3"/>
  <c r="K92" i="3"/>
  <c r="J114" i="3"/>
  <c r="K68" i="3"/>
  <c r="J109" i="3"/>
  <c r="J68" i="3"/>
  <c r="AT103" i="3"/>
  <c r="AS120" i="3"/>
  <c r="K103" i="3"/>
  <c r="J62" i="3"/>
  <c r="AS43" i="3"/>
  <c r="AT95" i="3"/>
  <c r="AS118" i="3"/>
  <c r="K66" i="3"/>
  <c r="J111" i="3"/>
  <c r="J78" i="3"/>
  <c r="K95" i="3"/>
  <c r="AT94" i="3"/>
  <c r="K43" i="3"/>
  <c r="K82" i="3"/>
  <c r="AT99" i="3"/>
  <c r="AT120" i="3"/>
  <c r="AT59" i="3"/>
  <c r="K41" i="3"/>
  <c r="AT34" i="3"/>
  <c r="AT81" i="3"/>
  <c r="AT115" i="3"/>
  <c r="K104" i="3"/>
  <c r="K114" i="3"/>
  <c r="AS112" i="3"/>
  <c r="J44" i="3"/>
  <c r="K94" i="3"/>
  <c r="K29" i="3"/>
  <c r="K30" i="3"/>
  <c r="K33" i="3"/>
  <c r="J37" i="3"/>
  <c r="J100" i="3"/>
  <c r="J92" i="3"/>
  <c r="J82" i="3"/>
  <c r="AS115" i="3"/>
  <c r="AS93" i="3"/>
  <c r="K49" i="3"/>
  <c r="J66" i="3"/>
  <c r="AT49" i="3"/>
  <c r="AT83" i="3"/>
  <c r="J43" i="3"/>
  <c r="AS32" i="3"/>
  <c r="AT97" i="3"/>
  <c r="AS34" i="3"/>
  <c r="J59" i="3"/>
  <c r="K110" i="3"/>
  <c r="AT39" i="3"/>
  <c r="K87" i="3"/>
  <c r="K74" i="3"/>
  <c r="AT62" i="3"/>
  <c r="J115" i="3"/>
  <c r="AS101" i="3"/>
  <c r="AS40" i="3"/>
  <c r="AT76" i="3"/>
  <c r="AT44" i="3"/>
  <c r="K93" i="3"/>
  <c r="AT56" i="3"/>
  <c r="J106" i="3"/>
  <c r="AT63" i="3"/>
  <c r="AT51" i="3"/>
  <c r="K98" i="3"/>
  <c r="K111" i="3"/>
  <c r="K69" i="3"/>
  <c r="J31" i="3"/>
  <c r="K35" i="3"/>
  <c r="J34" i="3"/>
  <c r="J91" i="3"/>
  <c r="J81" i="3"/>
  <c r="AT109" i="3"/>
  <c r="J40" i="3"/>
  <c r="K80" i="3"/>
  <c r="AS86" i="3"/>
  <c r="J72" i="3"/>
  <c r="AS104" i="3"/>
  <c r="AS27" i="3"/>
  <c r="AS75" i="3"/>
  <c r="AS81" i="3"/>
  <c r="J50" i="3"/>
  <c r="AT25" i="3"/>
  <c r="AT112" i="3"/>
  <c r="K88" i="3"/>
  <c r="AT42" i="3"/>
  <c r="J38" i="3"/>
  <c r="J99" i="3"/>
  <c r="AT57" i="3"/>
  <c r="AT91" i="3"/>
  <c r="J64" i="3"/>
  <c r="K58" i="3"/>
  <c r="K55" i="3"/>
  <c r="K84" i="3"/>
  <c r="AT47" i="3"/>
  <c r="K105" i="3"/>
  <c r="AS90" i="3"/>
  <c r="AS41" i="3"/>
  <c r="K60" i="3"/>
  <c r="AT85" i="3"/>
  <c r="AS53" i="3"/>
  <c r="K83" i="3"/>
  <c r="AS58" i="3"/>
  <c r="AS73" i="3"/>
  <c r="AT74" i="3"/>
  <c r="AT116" i="3"/>
  <c r="AS111" i="3"/>
  <c r="AS105" i="3"/>
  <c r="AS67" i="3"/>
  <c r="AS38" i="3"/>
  <c r="K117" i="3"/>
  <c r="AS37" i="3"/>
  <c r="K59" i="3"/>
  <c r="AS55" i="3"/>
  <c r="AT71" i="3"/>
  <c r="AS35" i="3"/>
  <c r="J51" i="3"/>
  <c r="K50" i="3"/>
  <c r="AS50" i="3"/>
  <c r="AT54" i="3"/>
  <c r="AS107" i="3"/>
  <c r="AT102" i="3"/>
  <c r="AS61" i="3"/>
  <c r="AT110" i="3"/>
  <c r="K97" i="3"/>
  <c r="AS114" i="3"/>
  <c r="AS56" i="3"/>
  <c r="AT35" i="3"/>
  <c r="J103" i="3"/>
  <c r="K36" i="3"/>
  <c r="J33" i="3"/>
  <c r="K38" i="3"/>
  <c r="J96" i="3"/>
  <c r="J89" i="3"/>
  <c r="AT29" i="3"/>
  <c r="K107" i="3"/>
  <c r="K42" i="3"/>
  <c r="AS64" i="3"/>
  <c r="AS29" i="3"/>
  <c r="AT78" i="3"/>
  <c r="K89" i="3"/>
  <c r="AS74" i="3"/>
  <c r="K44" i="3"/>
  <c r="AT67" i="3"/>
  <c r="AS60" i="3"/>
  <c r="AT106" i="3"/>
  <c r="AS79" i="3"/>
  <c r="AT105" i="3"/>
  <c r="AS95" i="3"/>
  <c r="AS89" i="3"/>
  <c r="K47" i="3"/>
  <c r="K85" i="3"/>
  <c r="J58" i="3"/>
  <c r="J56" i="3"/>
  <c r="AT43" i="3"/>
  <c r="AS71" i="3"/>
  <c r="K57" i="3"/>
  <c r="AS119" i="3"/>
  <c r="AT77" i="3"/>
  <c r="AS91" i="3"/>
  <c r="J53" i="3"/>
  <c r="K81" i="3"/>
  <c r="AS98" i="3"/>
  <c r="J105" i="3"/>
  <c r="AS51" i="3"/>
  <c r="J39" i="3"/>
  <c r="J25" i="3"/>
  <c r="J95" i="3"/>
  <c r="AT119" i="3"/>
  <c r="AS108" i="3"/>
  <c r="K91" i="3"/>
  <c r="J118" i="3"/>
  <c r="AS47" i="3"/>
  <c r="K65" i="3"/>
  <c r="K73" i="3"/>
  <c r="K122" i="3"/>
  <c r="AS69" i="3"/>
  <c r="J65" i="3"/>
  <c r="AS28" i="3"/>
  <c r="AS85" i="3"/>
  <c r="AT40" i="3"/>
  <c r="AT75" i="3"/>
  <c r="J120" i="3"/>
  <c r="J79" i="3"/>
  <c r="AT66" i="3"/>
  <c r="J73" i="3"/>
  <c r="AS100" i="3"/>
  <c r="AT98" i="3"/>
  <c r="AS36" i="3"/>
  <c r="J57" i="3"/>
  <c r="AT58" i="3"/>
  <c r="AS97" i="3"/>
  <c r="AT114" i="3"/>
  <c r="J113" i="3"/>
  <c r="K78" i="3"/>
  <c r="AT117" i="3"/>
  <c r="K31" i="3"/>
  <c r="J36" i="3"/>
  <c r="J94" i="3"/>
  <c r="J84" i="3"/>
  <c r="K70" i="3"/>
  <c r="AS113" i="3"/>
  <c r="K112" i="3"/>
  <c r="K106" i="3"/>
  <c r="J121" i="3"/>
  <c r="AT107" i="3"/>
  <c r="K116" i="3"/>
  <c r="K119" i="3"/>
  <c r="J102" i="3"/>
  <c r="AS59" i="3"/>
  <c r="AS121" i="3"/>
  <c r="AT45" i="3"/>
  <c r="AS24" i="3"/>
  <c r="AS122" i="3"/>
  <c r="K118" i="3"/>
  <c r="J42" i="3"/>
  <c r="K61" i="3"/>
  <c r="AS44" i="3"/>
  <c r="AT104" i="3"/>
  <c r="AS102" i="3"/>
  <c r="AT89" i="3"/>
  <c r="J52" i="3"/>
  <c r="AT24" i="3"/>
  <c r="AT61" i="3"/>
  <c r="J28" i="3"/>
  <c r="K28" i="3"/>
  <c r="J93" i="3"/>
  <c r="AT68" i="3"/>
  <c r="AS46" i="3"/>
  <c r="AS106" i="3"/>
  <c r="J74" i="3"/>
  <c r="K45" i="3"/>
  <c r="K40" i="3"/>
  <c r="J104" i="3"/>
  <c r="K99" i="3"/>
  <c r="AT87" i="3"/>
  <c r="K113" i="3"/>
  <c r="K62" i="3"/>
  <c r="J35" i="3"/>
  <c r="J29" i="3"/>
  <c r="AT36" i="3"/>
  <c r="K34" i="3"/>
  <c r="J83" i="3"/>
  <c r="AT108" i="3"/>
  <c r="AS116" i="3"/>
  <c r="AT84" i="3"/>
  <c r="J45" i="3"/>
  <c r="AS72" i="3"/>
  <c r="AT96" i="3"/>
  <c r="J107" i="3"/>
  <c r="J101" i="3"/>
  <c r="J71" i="3"/>
  <c r="J119" i="3"/>
  <c r="AS78" i="3"/>
  <c r="K100" i="3"/>
  <c r="AT121" i="3"/>
  <c r="AT31" i="3"/>
  <c r="K67" i="3"/>
  <c r="J75" i="3"/>
  <c r="J97" i="3"/>
  <c r="K86" i="3"/>
  <c r="J70" i="3"/>
  <c r="J90" i="3"/>
  <c r="AS88" i="3"/>
  <c r="AS84" i="3"/>
  <c r="AT28" i="3"/>
  <c r="J63" i="3"/>
  <c r="AS49" i="3"/>
  <c r="AS99" i="3"/>
  <c r="AT65" i="3"/>
  <c r="AS25" i="3"/>
  <c r="J117" i="3"/>
  <c r="AT70" i="3"/>
  <c r="AS63" i="3"/>
  <c r="J60" i="3"/>
  <c r="K46" i="3"/>
  <c r="AS62" i="3"/>
  <c r="AT118" i="3"/>
  <c r="K77" i="3"/>
  <c r="K120" i="3"/>
  <c r="J48" i="3"/>
  <c r="K32" i="3"/>
  <c r="K37" i="3"/>
  <c r="J88" i="3"/>
  <c r="AS83" i="3"/>
  <c r="AS57" i="3"/>
  <c r="J112" i="3"/>
  <c r="AT93" i="3"/>
  <c r="AS26" i="3"/>
  <c r="K53" i="3"/>
  <c r="J122" i="3"/>
  <c r="AS110" i="3"/>
  <c r="AS52" i="3"/>
  <c r="J32" i="3"/>
  <c r="J54" i="3"/>
  <c r="AT50" i="3"/>
  <c r="J30" i="3"/>
  <c r="AT111" i="3"/>
  <c r="AT26" i="3"/>
  <c r="AT48" i="3"/>
  <c r="AS80" i="3"/>
  <c r="K102" i="3"/>
  <c r="AT79" i="3"/>
  <c r="J26" i="3"/>
  <c r="J77" i="3"/>
  <c r="AT92" i="3"/>
  <c r="J27" i="3"/>
  <c r="AT53" i="3"/>
  <c r="J80" i="3"/>
  <c r="J108" i="3"/>
  <c r="K63" i="3"/>
  <c r="AS65" i="3"/>
  <c r="AT90" i="3"/>
  <c r="K79" i="3"/>
  <c r="AS94" i="3"/>
  <c r="J98" i="3"/>
  <c r="J55" i="3"/>
  <c r="AS33" i="3"/>
  <c r="AS77" i="3"/>
  <c r="AT80" i="3"/>
  <c r="J69" i="3"/>
  <c r="K71" i="3"/>
  <c r="AT32" i="3"/>
  <c r="J76" i="3"/>
  <c r="J61" i="3"/>
  <c r="K25" i="3"/>
  <c r="AT64" i="3"/>
  <c r="AS30" i="3"/>
  <c r="J49" i="3"/>
  <c r="AS45" i="3"/>
  <c r="J47" i="3"/>
  <c r="K109" i="3"/>
  <c r="AS70" i="3"/>
  <c r="K121" i="3"/>
  <c r="K48" i="3"/>
  <c r="AS23" i="3"/>
  <c r="AT23" i="3"/>
  <c r="J24" i="3"/>
  <c r="K24" i="3"/>
  <c r="K23" i="3"/>
  <c r="J23" i="3"/>
  <c r="C18" i="5" l="1"/>
  <c r="C26" i="5"/>
  <c r="C34" i="5"/>
  <c r="C42" i="5"/>
  <c r="C50" i="5"/>
  <c r="C58" i="5"/>
  <c r="C66" i="5"/>
  <c r="C74" i="5"/>
  <c r="C82" i="5"/>
  <c r="C90" i="5"/>
  <c r="C98" i="5"/>
  <c r="C106" i="5"/>
  <c r="C11" i="5"/>
  <c r="C27" i="5"/>
  <c r="C35" i="5"/>
  <c r="C43" i="5"/>
  <c r="C51" i="5"/>
  <c r="C67" i="5"/>
  <c r="C75" i="5"/>
  <c r="C83" i="5"/>
  <c r="C91" i="5"/>
  <c r="C99" i="5"/>
  <c r="C107" i="5"/>
  <c r="C8" i="5"/>
  <c r="C16" i="5"/>
  <c r="C24" i="5"/>
  <c r="C39" i="5"/>
  <c r="C47" i="5"/>
  <c r="C55" i="5"/>
  <c r="C63" i="5"/>
  <c r="C87" i="5"/>
  <c r="C95" i="5"/>
  <c r="C103" i="5"/>
  <c r="C56" i="5"/>
  <c r="C22" i="5"/>
  <c r="C30" i="5"/>
  <c r="C38" i="5"/>
  <c r="C46" i="5"/>
  <c r="C54" i="5"/>
  <c r="C62" i="5"/>
  <c r="C78" i="5"/>
  <c r="C86" i="5"/>
  <c r="C94" i="5"/>
  <c r="C102" i="5"/>
  <c r="C14" i="5"/>
  <c r="C21" i="5"/>
  <c r="C29" i="5"/>
  <c r="C37" i="5"/>
  <c r="C45" i="5"/>
  <c r="C53" i="5"/>
  <c r="C61" i="5"/>
  <c r="C69" i="5"/>
  <c r="C77" i="5"/>
  <c r="C85" i="5"/>
  <c r="C93" i="5"/>
  <c r="C101" i="5"/>
  <c r="C13" i="5"/>
  <c r="C17" i="5"/>
  <c r="C25" i="5"/>
  <c r="C33" i="5"/>
  <c r="C41" i="5"/>
  <c r="C49" i="5"/>
  <c r="C57" i="5"/>
  <c r="C65" i="5"/>
  <c r="C73" i="5"/>
  <c r="C81" i="5"/>
  <c r="C89" i="5"/>
  <c r="C97" i="5"/>
  <c r="C105" i="5"/>
  <c r="C19" i="5"/>
  <c r="C59" i="5"/>
  <c r="C20" i="5"/>
  <c r="C28" i="5"/>
  <c r="C36" i="5"/>
  <c r="C44" i="5"/>
  <c r="C52" i="5"/>
  <c r="C60" i="5"/>
  <c r="C68" i="5"/>
  <c r="C76" i="5"/>
  <c r="C84" i="5"/>
  <c r="C92" i="5"/>
  <c r="C100" i="5"/>
  <c r="C12" i="5"/>
  <c r="C70" i="5"/>
  <c r="C23" i="5"/>
  <c r="C31" i="5"/>
  <c r="C71" i="5"/>
  <c r="C79" i="5"/>
  <c r="I5" i="5"/>
  <c r="C9" i="5"/>
  <c r="H13" i="3"/>
  <c r="F5" i="5" s="1"/>
  <c r="AU34" i="3"/>
  <c r="AV34" i="3" s="1"/>
  <c r="AU38" i="3"/>
  <c r="AV38" i="3" s="1"/>
  <c r="AU42" i="3"/>
  <c r="AV42" i="3" s="1"/>
  <c r="AU46" i="3"/>
  <c r="AV46" i="3" s="1"/>
  <c r="AU50" i="3"/>
  <c r="AV50" i="3" s="1"/>
  <c r="AU54" i="3"/>
  <c r="AV54" i="3" s="1"/>
  <c r="AU58" i="3"/>
  <c r="AV58" i="3" s="1"/>
  <c r="AU62" i="3"/>
  <c r="AV62" i="3" s="1"/>
  <c r="AU26" i="3"/>
  <c r="AV26" i="3" s="1"/>
  <c r="AU24" i="3"/>
  <c r="AV24" i="3" s="1"/>
  <c r="L122" i="3"/>
  <c r="N122" i="3" s="1"/>
  <c r="L24" i="3"/>
  <c r="N24" i="3" s="1"/>
  <c r="L28" i="3"/>
  <c r="N28" i="3" s="1"/>
  <c r="L32" i="3"/>
  <c r="N32" i="3" s="1"/>
  <c r="L36" i="3"/>
  <c r="N36" i="3" s="1"/>
  <c r="L40" i="3"/>
  <c r="N40" i="3" s="1"/>
  <c r="L44" i="3"/>
  <c r="N44" i="3" s="1"/>
  <c r="L48" i="3"/>
  <c r="N48" i="3" s="1"/>
  <c r="L52" i="3"/>
  <c r="N52" i="3" s="1"/>
  <c r="L56" i="3"/>
  <c r="N56" i="3" s="1"/>
  <c r="L60" i="3"/>
  <c r="N60" i="3" s="1"/>
  <c r="AU63" i="3"/>
  <c r="AV63" i="3" s="1"/>
  <c r="L65" i="3"/>
  <c r="N65" i="3" s="1"/>
  <c r="L67" i="3"/>
  <c r="N67" i="3" s="1"/>
  <c r="L75" i="3"/>
  <c r="N75" i="3" s="1"/>
  <c r="L83" i="3"/>
  <c r="N83" i="3" s="1"/>
  <c r="L98" i="3"/>
  <c r="N98" i="3" s="1"/>
  <c r="L106" i="3"/>
  <c r="N106" i="3" s="1"/>
  <c r="L114" i="3"/>
  <c r="N114" i="3" s="1"/>
  <c r="AU27" i="3"/>
  <c r="AV27" i="3" s="1"/>
  <c r="AU31" i="3"/>
  <c r="AV31" i="3" s="1"/>
  <c r="AU35" i="3"/>
  <c r="AV35" i="3" s="1"/>
  <c r="AU39" i="3"/>
  <c r="AV39" i="3" s="1"/>
  <c r="AU43" i="3"/>
  <c r="AV43" i="3" s="1"/>
  <c r="AU47" i="3"/>
  <c r="AV47" i="3" s="1"/>
  <c r="AU51" i="3"/>
  <c r="AV51" i="3" s="1"/>
  <c r="AU55" i="3"/>
  <c r="AV55" i="3" s="1"/>
  <c r="AU59" i="3"/>
  <c r="AV59" i="3" s="1"/>
  <c r="AU64" i="3"/>
  <c r="AV64" i="3" s="1"/>
  <c r="L66" i="3"/>
  <c r="N66" i="3" s="1"/>
  <c r="AU75" i="3"/>
  <c r="AV75" i="3" s="1"/>
  <c r="L79" i="3"/>
  <c r="N79" i="3" s="1"/>
  <c r="L87" i="3"/>
  <c r="N87" i="3" s="1"/>
  <c r="AU23" i="3"/>
  <c r="AV23" i="3" s="1"/>
  <c r="L25" i="3"/>
  <c r="N25" i="3" s="1"/>
  <c r="L29" i="3"/>
  <c r="N29" i="3" s="1"/>
  <c r="L33" i="3"/>
  <c r="N33" i="3" s="1"/>
  <c r="L37" i="3"/>
  <c r="N37" i="3" s="1"/>
  <c r="L41" i="3"/>
  <c r="N41" i="3" s="1"/>
  <c r="L45" i="3"/>
  <c r="N45" i="3" s="1"/>
  <c r="L49" i="3"/>
  <c r="N49" i="3" s="1"/>
  <c r="L53" i="3"/>
  <c r="N53" i="3" s="1"/>
  <c r="L57" i="3"/>
  <c r="N57" i="3" s="1"/>
  <c r="L61" i="3"/>
  <c r="N61" i="3" s="1"/>
  <c r="AU65" i="3"/>
  <c r="AV65" i="3" s="1"/>
  <c r="AU67" i="3"/>
  <c r="AV67" i="3" s="1"/>
  <c r="L69" i="3"/>
  <c r="N69" i="3" s="1"/>
  <c r="L71" i="3"/>
  <c r="N71" i="3" s="1"/>
  <c r="L74" i="3"/>
  <c r="N74" i="3" s="1"/>
  <c r="AU79" i="3"/>
  <c r="AV79" i="3" s="1"/>
  <c r="L91" i="3"/>
  <c r="N91" i="3" s="1"/>
  <c r="AU28" i="3"/>
  <c r="AV28" i="3" s="1"/>
  <c r="AU32" i="3"/>
  <c r="AV32" i="3" s="1"/>
  <c r="AU36" i="3"/>
  <c r="AV36" i="3" s="1"/>
  <c r="AU40" i="3"/>
  <c r="AV40" i="3" s="1"/>
  <c r="AU44" i="3"/>
  <c r="AV44" i="3" s="1"/>
  <c r="AU48" i="3"/>
  <c r="AV48" i="3" s="1"/>
  <c r="AU52" i="3"/>
  <c r="AV52" i="3" s="1"/>
  <c r="AU56" i="3"/>
  <c r="AV56" i="3" s="1"/>
  <c r="AU60" i="3"/>
  <c r="AV60" i="3" s="1"/>
  <c r="AU66" i="3"/>
  <c r="AV66" i="3" s="1"/>
  <c r="AU68" i="3"/>
  <c r="AV68" i="3" s="1"/>
  <c r="L70" i="3"/>
  <c r="N70" i="3" s="1"/>
  <c r="L73" i="3"/>
  <c r="N73" i="3" s="1"/>
  <c r="L34" i="3"/>
  <c r="N34" i="3" s="1"/>
  <c r="L38" i="3"/>
  <c r="N38" i="3" s="1"/>
  <c r="L42" i="3"/>
  <c r="N42" i="3" s="1"/>
  <c r="L46" i="3"/>
  <c r="N46" i="3" s="1"/>
  <c r="L50" i="3"/>
  <c r="N50" i="3" s="1"/>
  <c r="L54" i="3"/>
  <c r="N54" i="3" s="1"/>
  <c r="L58" i="3"/>
  <c r="N58" i="3" s="1"/>
  <c r="L62" i="3"/>
  <c r="N62" i="3" s="1"/>
  <c r="AU69" i="3"/>
  <c r="AV69" i="3" s="1"/>
  <c r="AU71" i="3"/>
  <c r="AV71" i="3" s="1"/>
  <c r="AU73" i="3"/>
  <c r="AV73" i="3" s="1"/>
  <c r="L78" i="3"/>
  <c r="N78" i="3" s="1"/>
  <c r="L82" i="3"/>
  <c r="N82" i="3" s="1"/>
  <c r="L94" i="3"/>
  <c r="N94" i="3" s="1"/>
  <c r="L102" i="3"/>
  <c r="N102" i="3" s="1"/>
  <c r="L110" i="3"/>
  <c r="N110" i="3" s="1"/>
  <c r="L118" i="3"/>
  <c r="N118" i="3" s="1"/>
  <c r="AU29" i="3"/>
  <c r="AV29" i="3" s="1"/>
  <c r="AU33" i="3"/>
  <c r="AV33" i="3" s="1"/>
  <c r="AU37" i="3"/>
  <c r="AV37" i="3" s="1"/>
  <c r="AU41" i="3"/>
  <c r="AV41" i="3" s="1"/>
  <c r="AU45" i="3"/>
  <c r="AV45" i="3" s="1"/>
  <c r="AU49" i="3"/>
  <c r="AV49" i="3" s="1"/>
  <c r="AU53" i="3"/>
  <c r="AV53" i="3" s="1"/>
  <c r="AU57" i="3"/>
  <c r="AV57" i="3" s="1"/>
  <c r="AU61" i="3"/>
  <c r="AV61" i="3" s="1"/>
  <c r="AU70" i="3"/>
  <c r="AV70" i="3" s="1"/>
  <c r="L86" i="3"/>
  <c r="N86" i="3" s="1"/>
  <c r="L26" i="3"/>
  <c r="N26" i="3" s="1"/>
  <c r="L30" i="3"/>
  <c r="N30" i="3" s="1"/>
  <c r="AU25" i="3"/>
  <c r="AV25" i="3" s="1"/>
  <c r="L23" i="3"/>
  <c r="N23" i="3" s="1"/>
  <c r="L27" i="3"/>
  <c r="N27" i="3" s="1"/>
  <c r="AU30" i="3"/>
  <c r="AV30" i="3" s="1"/>
  <c r="L31" i="3"/>
  <c r="N31" i="3" s="1"/>
  <c r="L35" i="3"/>
  <c r="N35" i="3" s="1"/>
  <c r="L39" i="3"/>
  <c r="N39" i="3" s="1"/>
  <c r="L43" i="3"/>
  <c r="N43" i="3" s="1"/>
  <c r="L47" i="3"/>
  <c r="N47" i="3" s="1"/>
  <c r="L51" i="3"/>
  <c r="N51" i="3" s="1"/>
  <c r="L55" i="3"/>
  <c r="N55" i="3" s="1"/>
  <c r="L59" i="3"/>
  <c r="N59" i="3" s="1"/>
  <c r="L63" i="3"/>
  <c r="N63" i="3" s="1"/>
  <c r="L77" i="3"/>
  <c r="N77" i="3" s="1"/>
  <c r="L81" i="3"/>
  <c r="N81" i="3" s="1"/>
  <c r="L90" i="3"/>
  <c r="N90" i="3" s="1"/>
  <c r="AU77" i="3"/>
  <c r="AV77" i="3" s="1"/>
  <c r="AU81" i="3"/>
  <c r="AV81" i="3" s="1"/>
  <c r="AU85" i="3"/>
  <c r="AV85" i="3" s="1"/>
  <c r="AU89" i="3"/>
  <c r="AV89" i="3" s="1"/>
  <c r="AU93" i="3"/>
  <c r="AV93" i="3" s="1"/>
  <c r="AU97" i="3"/>
  <c r="AV97" i="3" s="1"/>
  <c r="AU101" i="3"/>
  <c r="AV101" i="3" s="1"/>
  <c r="AU105" i="3"/>
  <c r="AV105" i="3" s="1"/>
  <c r="AU109" i="3"/>
  <c r="AV109" i="3" s="1"/>
  <c r="AU113" i="3"/>
  <c r="AV113" i="3" s="1"/>
  <c r="AU117" i="3"/>
  <c r="AV117" i="3" s="1"/>
  <c r="AU121" i="3"/>
  <c r="AV121" i="3" s="1"/>
  <c r="L95" i="3"/>
  <c r="N95" i="3" s="1"/>
  <c r="L99" i="3"/>
  <c r="N99" i="3" s="1"/>
  <c r="L103" i="3"/>
  <c r="N103" i="3" s="1"/>
  <c r="L107" i="3"/>
  <c r="N107" i="3" s="1"/>
  <c r="L111" i="3"/>
  <c r="N111" i="3" s="1"/>
  <c r="L115" i="3"/>
  <c r="N115" i="3" s="1"/>
  <c r="L119" i="3"/>
  <c r="N119" i="3" s="1"/>
  <c r="AU74" i="3"/>
  <c r="AV74" i="3" s="1"/>
  <c r="AU78" i="3"/>
  <c r="AV78" i="3" s="1"/>
  <c r="AU82" i="3"/>
  <c r="AV82" i="3" s="1"/>
  <c r="AU86" i="3"/>
  <c r="AV86" i="3" s="1"/>
  <c r="AU90" i="3"/>
  <c r="AV90" i="3" s="1"/>
  <c r="AU94" i="3"/>
  <c r="AV94" i="3" s="1"/>
  <c r="AU98" i="3"/>
  <c r="AV98" i="3" s="1"/>
  <c r="AU102" i="3"/>
  <c r="AV102" i="3" s="1"/>
  <c r="AU106" i="3"/>
  <c r="AV106" i="3" s="1"/>
  <c r="AU110" i="3"/>
  <c r="AV110" i="3" s="1"/>
  <c r="AU114" i="3"/>
  <c r="AV114" i="3" s="1"/>
  <c r="AU118" i="3"/>
  <c r="AV118" i="3" s="1"/>
  <c r="AU122" i="3"/>
  <c r="AV122" i="3" s="1"/>
  <c r="L64" i="3"/>
  <c r="N64" i="3" s="1"/>
  <c r="L68" i="3"/>
  <c r="N68" i="3" s="1"/>
  <c r="L72" i="3"/>
  <c r="N72" i="3" s="1"/>
  <c r="L76" i="3"/>
  <c r="N76" i="3" s="1"/>
  <c r="L80" i="3"/>
  <c r="N80" i="3" s="1"/>
  <c r="L84" i="3"/>
  <c r="N84" i="3" s="1"/>
  <c r="L88" i="3"/>
  <c r="N88" i="3" s="1"/>
  <c r="L92" i="3"/>
  <c r="N92" i="3" s="1"/>
  <c r="L96" i="3"/>
  <c r="N96" i="3" s="1"/>
  <c r="L100" i="3"/>
  <c r="N100" i="3" s="1"/>
  <c r="L104" i="3"/>
  <c r="N104" i="3" s="1"/>
  <c r="L108" i="3"/>
  <c r="N108" i="3" s="1"/>
  <c r="L112" i="3"/>
  <c r="N112" i="3" s="1"/>
  <c r="L116" i="3"/>
  <c r="N116" i="3" s="1"/>
  <c r="L120" i="3"/>
  <c r="N120" i="3" s="1"/>
  <c r="AU83" i="3"/>
  <c r="AV83" i="3" s="1"/>
  <c r="AU87" i="3"/>
  <c r="AV87" i="3" s="1"/>
  <c r="AU91" i="3"/>
  <c r="AV91" i="3" s="1"/>
  <c r="AU95" i="3"/>
  <c r="AV95" i="3" s="1"/>
  <c r="AU99" i="3"/>
  <c r="AV99" i="3" s="1"/>
  <c r="AU103" i="3"/>
  <c r="AV103" i="3" s="1"/>
  <c r="AU107" i="3"/>
  <c r="AV107" i="3" s="1"/>
  <c r="AU111" i="3"/>
  <c r="AV111" i="3" s="1"/>
  <c r="AU115" i="3"/>
  <c r="AV115" i="3" s="1"/>
  <c r="AU119" i="3"/>
  <c r="AV119" i="3" s="1"/>
  <c r="L85" i="3"/>
  <c r="N85" i="3" s="1"/>
  <c r="L89" i="3"/>
  <c r="N89" i="3" s="1"/>
  <c r="L93" i="3"/>
  <c r="N93" i="3" s="1"/>
  <c r="L97" i="3"/>
  <c r="N97" i="3" s="1"/>
  <c r="L101" i="3"/>
  <c r="N101" i="3" s="1"/>
  <c r="L105" i="3"/>
  <c r="N105" i="3" s="1"/>
  <c r="L109" i="3"/>
  <c r="N109" i="3" s="1"/>
  <c r="L113" i="3"/>
  <c r="N113" i="3" s="1"/>
  <c r="L117" i="3"/>
  <c r="N117" i="3" s="1"/>
  <c r="L121" i="3"/>
  <c r="N121" i="3" s="1"/>
  <c r="AU72" i="3"/>
  <c r="AV72" i="3" s="1"/>
  <c r="AU76" i="3"/>
  <c r="AV76" i="3" s="1"/>
  <c r="AU80" i="3"/>
  <c r="AV80" i="3" s="1"/>
  <c r="AU84" i="3"/>
  <c r="AV84" i="3" s="1"/>
  <c r="AU88" i="3"/>
  <c r="AV88" i="3" s="1"/>
  <c r="AU92" i="3"/>
  <c r="AV92" i="3" s="1"/>
  <c r="AU96" i="3"/>
  <c r="AV96" i="3" s="1"/>
  <c r="AU100" i="3"/>
  <c r="AV100" i="3" s="1"/>
  <c r="AU104" i="3"/>
  <c r="AV104" i="3" s="1"/>
  <c r="AU108" i="3"/>
  <c r="AV108" i="3" s="1"/>
  <c r="AU112" i="3"/>
  <c r="AV112" i="3" s="1"/>
  <c r="AU116" i="3"/>
  <c r="AV116" i="3" s="1"/>
  <c r="AU120" i="3"/>
  <c r="AV120" i="3" s="1"/>
  <c r="BH119" i="3"/>
  <c r="BH115" i="3"/>
  <c r="BH111" i="3"/>
  <c r="BH107" i="3"/>
  <c r="BH103" i="3"/>
  <c r="BH99" i="3"/>
  <c r="BH95" i="3"/>
  <c r="BH91" i="3"/>
  <c r="BH87" i="3"/>
  <c r="BH83" i="3"/>
  <c r="BH122" i="3"/>
  <c r="BH118" i="3"/>
  <c r="BH114" i="3"/>
  <c r="BH110" i="3"/>
  <c r="BH106" i="3"/>
  <c r="BH102" i="3"/>
  <c r="BH98" i="3"/>
  <c r="BH94" i="3"/>
  <c r="BH90" i="3"/>
  <c r="BH86" i="3"/>
  <c r="BH82" i="3"/>
  <c r="BH78" i="3"/>
  <c r="BH74" i="3"/>
  <c r="BH70" i="3"/>
  <c r="BH66" i="3"/>
  <c r="BH121" i="3"/>
  <c r="BH117" i="3"/>
  <c r="BH113" i="3"/>
  <c r="BH109" i="3"/>
  <c r="BH105" i="3"/>
  <c r="BH101" i="3"/>
  <c r="BH97" i="3"/>
  <c r="BH93" i="3"/>
  <c r="BH81" i="3"/>
  <c r="BH77" i="3"/>
  <c r="BH61" i="3"/>
  <c r="BH57" i="3"/>
  <c r="BH53" i="3"/>
  <c r="BH49" i="3"/>
  <c r="BH45" i="3"/>
  <c r="BH41" i="3"/>
  <c r="BH37" i="3"/>
  <c r="BH33" i="3"/>
  <c r="BH29" i="3"/>
  <c r="BH25" i="3"/>
  <c r="BH72" i="3"/>
  <c r="BH71" i="3"/>
  <c r="BH69" i="3"/>
  <c r="BH28" i="3"/>
  <c r="BH116" i="3"/>
  <c r="BH108" i="3"/>
  <c r="BH100" i="3"/>
  <c r="BH92" i="3"/>
  <c r="BH73" i="3"/>
  <c r="BH68" i="3"/>
  <c r="BH60" i="3"/>
  <c r="BH56" i="3"/>
  <c r="BH52" i="3"/>
  <c r="BH48" i="3"/>
  <c r="BH44" i="3"/>
  <c r="BH40" i="3"/>
  <c r="BH36" i="3"/>
  <c r="BH32" i="3"/>
  <c r="BH88" i="3"/>
  <c r="BH67" i="3"/>
  <c r="BH65" i="3"/>
  <c r="BH84" i="3"/>
  <c r="BH79" i="3"/>
  <c r="BH64" i="3"/>
  <c r="BH59" i="3"/>
  <c r="BH55" i="3"/>
  <c r="BH51" i="3"/>
  <c r="BH47" i="3"/>
  <c r="BH43" i="3"/>
  <c r="BH39" i="3"/>
  <c r="BH35" i="3"/>
  <c r="BH31" i="3"/>
  <c r="BH27" i="3"/>
  <c r="BH23" i="3"/>
  <c r="BH75" i="3"/>
  <c r="BH63" i="3"/>
  <c r="BH112" i="3"/>
  <c r="BH104" i="3"/>
  <c r="BH96" i="3"/>
  <c r="BH89" i="3"/>
  <c r="BH80" i="3"/>
  <c r="BH76" i="3"/>
  <c r="BH62" i="3"/>
  <c r="BH58" i="3"/>
  <c r="BH54" i="3"/>
  <c r="BH50" i="3"/>
  <c r="BH46" i="3"/>
  <c r="BH42" i="3"/>
  <c r="BH38" i="3"/>
  <c r="BH34" i="3"/>
  <c r="BH30" i="3"/>
  <c r="BH26" i="3"/>
  <c r="BH85" i="3"/>
  <c r="BH120" i="3"/>
  <c r="BH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Raibo Inc.</author>
    <author>kiyo ushi</author>
  </authors>
  <commentList>
    <comment ref="F16" authorId="0" shapeId="0" xr:uid="{DD2C37A7-9362-47E9-9B58-92D5FCFA1354}">
      <text>
        <r>
          <rPr>
            <b/>
            <sz val="9"/>
            <color indexed="81"/>
            <rFont val="MS P ゴシック"/>
            <family val="3"/>
            <charset val="128"/>
          </rPr>
          <t>2023年10月10日の場合、
2023/10/10
と記入する。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3" authorId="1" shapeId="0" xr:uid="{755D0D1D-4F8B-43C0-8044-28D5C6E45960}">
      <text>
        <r>
          <rPr>
            <b/>
            <sz val="12"/>
            <color indexed="10"/>
            <rFont val="MS P ゴシック"/>
            <family val="3"/>
            <charset val="128"/>
          </rPr>
          <t>チーム対抗/団体戦にお申込みの場合、出来るだけ一覧の上からチーム毎に記入して下さい。
個人エントリーのみの場合は、順番にこだわらず上から入力して構いません。</t>
        </r>
        <r>
          <rPr>
            <sz val="12"/>
            <color indexed="10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Raibo Inc.</author>
    <author>kiyo ushi</author>
  </authors>
  <commentList>
    <comment ref="F16" authorId="0" shapeId="0" xr:uid="{6CD2E82A-59BF-43C6-B195-A2E6A5CD4D5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2023年10月10日の場合、
</t>
        </r>
        <r>
          <rPr>
            <b/>
            <sz val="11"/>
            <color indexed="81"/>
            <rFont val="MS P ゴシック"/>
            <family val="3"/>
            <charset val="128"/>
          </rPr>
          <t>2023/10/10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と記入する。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3" authorId="1" shapeId="0" xr:uid="{F47E9883-1755-456B-8013-84BE982BB0D2}">
      <text>
        <r>
          <rPr>
            <b/>
            <sz val="12"/>
            <color indexed="10"/>
            <rFont val="MS P ゴシック"/>
            <family val="3"/>
            <charset val="128"/>
          </rPr>
          <t>チーム対抗/団体戦にお申込みの場合、出来るだけ一覧の上からチーム毎に記入して下さい。
個人エントリーのみの場合は、順番にこだわらず上から入力して構いません。</t>
        </r>
        <r>
          <rPr>
            <sz val="12"/>
            <color indexed="10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<sst xmlns="http://schemas.openxmlformats.org/spreadsheetml/2006/main" count="1602" uniqueCount="399">
  <si>
    <t>生年月日</t>
    <rPh sb="0" eb="2">
      <t>セイネン</t>
    </rPh>
    <rPh sb="2" eb="4">
      <t>ガッピ</t>
    </rPh>
    <phoneticPr fontId="2"/>
  </si>
  <si>
    <t>郵便番号</t>
    <rPh sb="0" eb="2">
      <t>ユウビン</t>
    </rPh>
    <rPh sb="2" eb="4">
      <t>バンゴウ</t>
    </rPh>
    <phoneticPr fontId="2"/>
  </si>
  <si>
    <t>都道府県</t>
    <rPh sb="0" eb="4">
      <t>トドウフケン</t>
    </rPh>
    <phoneticPr fontId="2"/>
  </si>
  <si>
    <t>住所1</t>
    <rPh sb="0" eb="2">
      <t>ジュウショ</t>
    </rPh>
    <phoneticPr fontId="2"/>
  </si>
  <si>
    <t>住所2</t>
    <rPh sb="0" eb="2">
      <t>ジュウショ</t>
    </rPh>
    <phoneticPr fontId="2"/>
  </si>
  <si>
    <t>都道府県名</t>
    <rPh sb="0" eb="4">
      <t>トドウフケン</t>
    </rPh>
    <rPh sb="4" eb="5">
      <t>メイ</t>
    </rPh>
    <phoneticPr fontId="2"/>
  </si>
  <si>
    <t>受付番号</t>
    <rPh sb="0" eb="2">
      <t>ウケツケ</t>
    </rPh>
    <rPh sb="2" eb="4">
      <t>バンゴウ</t>
    </rPh>
    <phoneticPr fontId="1"/>
  </si>
  <si>
    <t>申込日</t>
    <rPh sb="0" eb="2">
      <t>モウシコ</t>
    </rPh>
    <rPh sb="2" eb="3">
      <t>ニチ</t>
    </rPh>
    <phoneticPr fontId="2"/>
  </si>
  <si>
    <t>種目名</t>
    <rPh sb="0" eb="2">
      <t>シュモク</t>
    </rPh>
    <rPh sb="2" eb="3">
      <t>メイ</t>
    </rPh>
    <phoneticPr fontId="1"/>
  </si>
  <si>
    <t>年齢</t>
    <rPh sb="0" eb="2">
      <t>ネンレイ</t>
    </rPh>
    <phoneticPr fontId="1"/>
  </si>
  <si>
    <t>入金金額</t>
    <rPh sb="0" eb="2">
      <t>ニュウキン</t>
    </rPh>
    <rPh sb="2" eb="4">
      <t>キンガク</t>
    </rPh>
    <phoneticPr fontId="1"/>
  </si>
  <si>
    <t>090-1234-5678</t>
    <phoneticPr fontId="1"/>
  </si>
  <si>
    <t>性別区分</t>
    <rPh sb="0" eb="2">
      <t>セイベツ</t>
    </rPh>
    <rPh sb="2" eb="4">
      <t>クブン</t>
    </rPh>
    <phoneticPr fontId="2"/>
  </si>
  <si>
    <t>漢字氏名</t>
    <rPh sb="0" eb="2">
      <t>カンジ</t>
    </rPh>
    <rPh sb="2" eb="4">
      <t>シメイ</t>
    </rPh>
    <phoneticPr fontId="2"/>
  </si>
  <si>
    <t>カナ氏名</t>
    <rPh sb="2" eb="4">
      <t>シメイ</t>
    </rPh>
    <phoneticPr fontId="2"/>
  </si>
  <si>
    <t>152-8533</t>
    <phoneticPr fontId="2"/>
  </si>
  <si>
    <t>東京都</t>
    <rPh sb="0" eb="3">
      <t>トウキョウト</t>
    </rPh>
    <phoneticPr fontId="1"/>
  </si>
  <si>
    <t>所属</t>
    <rPh sb="0" eb="2">
      <t>ショゾク</t>
    </rPh>
    <phoneticPr fontId="1"/>
  </si>
  <si>
    <t>自宅TEL</t>
    <rPh sb="0" eb="2">
      <t>ジタク</t>
    </rPh>
    <phoneticPr fontId="2"/>
  </si>
  <si>
    <t>申込日</t>
    <rPh sb="0" eb="2">
      <t>モウシコミ</t>
    </rPh>
    <rPh sb="2" eb="3">
      <t>ビ</t>
    </rPh>
    <phoneticPr fontId="1"/>
  </si>
  <si>
    <t>計算年齢</t>
    <rPh sb="0" eb="2">
      <t>ケイサン</t>
    </rPh>
    <rPh sb="2" eb="4">
      <t>ネンレイ</t>
    </rPh>
    <phoneticPr fontId="1"/>
  </si>
  <si>
    <t>メールアドレス</t>
    <phoneticPr fontId="1"/>
  </si>
  <si>
    <t>男性</t>
    <rPh sb="0" eb="2">
      <t>ダンセイ</t>
    </rPh>
    <phoneticPr fontId="2"/>
  </si>
  <si>
    <t>緊急連絡先</t>
    <rPh sb="0" eb="2">
      <t>キンキュウ</t>
    </rPh>
    <rPh sb="2" eb="5">
      <t>レンラクサキ</t>
    </rPh>
    <phoneticPr fontId="2"/>
  </si>
  <si>
    <t>ペア漢字氏名</t>
    <rPh sb="2" eb="4">
      <t>カンジ</t>
    </rPh>
    <rPh sb="4" eb="6">
      <t>シメイ</t>
    </rPh>
    <phoneticPr fontId="1"/>
  </si>
  <si>
    <t>子供西暦生年月日</t>
    <rPh sb="0" eb="2">
      <t>コドモ</t>
    </rPh>
    <rPh sb="2" eb="4">
      <t>セイレキ</t>
    </rPh>
    <rPh sb="4" eb="6">
      <t>セイネン</t>
    </rPh>
    <rPh sb="6" eb="8">
      <t>ガッピ</t>
    </rPh>
    <phoneticPr fontId="1"/>
  </si>
  <si>
    <t>学年</t>
    <rPh sb="0" eb="2">
      <t>ガクネン</t>
    </rPh>
    <phoneticPr fontId="1"/>
  </si>
  <si>
    <t>子供学年</t>
    <rPh sb="0" eb="2">
      <t>コドモ</t>
    </rPh>
    <rPh sb="2" eb="4">
      <t>ガクネン</t>
    </rPh>
    <phoneticPr fontId="1"/>
  </si>
  <si>
    <t>子供ｶﾅ氏名</t>
    <rPh sb="0" eb="2">
      <t>コドモ</t>
    </rPh>
    <rPh sb="4" eb="6">
      <t>シメイ</t>
    </rPh>
    <phoneticPr fontId="1"/>
  </si>
  <si>
    <t>陸連登録都道府県</t>
    <rPh sb="0" eb="2">
      <t>リクレン</t>
    </rPh>
    <rPh sb="2" eb="4">
      <t>トウロク</t>
    </rPh>
    <rPh sb="4" eb="8">
      <t>トドウフケン</t>
    </rPh>
    <phoneticPr fontId="1"/>
  </si>
  <si>
    <t>陸連登録番号</t>
    <rPh sb="0" eb="2">
      <t>リクレン</t>
    </rPh>
    <rPh sb="2" eb="4">
      <t>トウロク</t>
    </rPh>
    <rPh sb="4" eb="6">
      <t>バンゴウ</t>
    </rPh>
    <phoneticPr fontId="1"/>
  </si>
  <si>
    <t>AB1234</t>
    <phoneticPr fontId="1"/>
  </si>
  <si>
    <t>団体戦について</t>
    <rPh sb="0" eb="3">
      <t>ダンタイセン</t>
    </rPh>
    <phoneticPr fontId="1"/>
  </si>
  <si>
    <t>3人チーム</t>
    <rPh sb="1" eb="2">
      <t>ニン</t>
    </rPh>
    <phoneticPr fontId="1"/>
  </si>
  <si>
    <t>何人チーム</t>
    <rPh sb="0" eb="2">
      <t>ナンニン</t>
    </rPh>
    <phoneticPr fontId="1"/>
  </si>
  <si>
    <t>チーム名</t>
    <rPh sb="3" eb="4">
      <t>メイ</t>
    </rPh>
    <phoneticPr fontId="1"/>
  </si>
  <si>
    <t>性別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</si>
  <si>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</si>
  <si>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</si>
  <si>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合計金額</t>
    <rPh sb="0" eb="2">
      <t>ゴウケイ</t>
    </rPh>
    <rPh sb="2" eb="4">
      <t>キンガク</t>
    </rPh>
    <phoneticPr fontId="1"/>
  </si>
  <si>
    <t>大会開催日</t>
    <rPh sb="0" eb="2">
      <t>タイカイ</t>
    </rPh>
    <rPh sb="2" eb="5">
      <t>カイサイビ</t>
    </rPh>
    <phoneticPr fontId="1"/>
  </si>
  <si>
    <t>領収証有無</t>
    <rPh sb="0" eb="3">
      <t>リョウシュウショウ</t>
    </rPh>
    <rPh sb="3" eb="5">
      <t>ウム</t>
    </rPh>
    <phoneticPr fontId="1"/>
  </si>
  <si>
    <t>高校1年</t>
    <rPh sb="0" eb="2">
      <t>コウコウ</t>
    </rPh>
    <rPh sb="3" eb="4">
      <t>ネン</t>
    </rPh>
    <phoneticPr fontId="1"/>
  </si>
  <si>
    <t>有</t>
    <rPh sb="0" eb="1">
      <t>アリ</t>
    </rPh>
    <phoneticPr fontId="1"/>
  </si>
  <si>
    <t>高校2年</t>
    <rPh sb="0" eb="2">
      <t>コウコウ</t>
    </rPh>
    <rPh sb="3" eb="4">
      <t>ネン</t>
    </rPh>
    <phoneticPr fontId="1"/>
  </si>
  <si>
    <t>無</t>
    <rPh sb="0" eb="1">
      <t>ナ</t>
    </rPh>
    <phoneticPr fontId="1"/>
  </si>
  <si>
    <t>高校3年</t>
    <rPh sb="0" eb="2">
      <t>コウコウ</t>
    </rPh>
    <rPh sb="3" eb="4">
      <t>ネン</t>
    </rPh>
    <phoneticPr fontId="1"/>
  </si>
  <si>
    <t>大学1年</t>
    <rPh sb="0" eb="2">
      <t>ダイガク</t>
    </rPh>
    <rPh sb="3" eb="4">
      <t>ネン</t>
    </rPh>
    <phoneticPr fontId="1"/>
  </si>
  <si>
    <t>大学2年</t>
    <rPh sb="0" eb="2">
      <t>ダイガク</t>
    </rPh>
    <rPh sb="3" eb="4">
      <t>ネン</t>
    </rPh>
    <phoneticPr fontId="1"/>
  </si>
  <si>
    <t>大学3年</t>
    <rPh sb="0" eb="2">
      <t>ダイガク</t>
    </rPh>
    <rPh sb="3" eb="4">
      <t>ネン</t>
    </rPh>
    <phoneticPr fontId="1"/>
  </si>
  <si>
    <t>大学4年</t>
    <rPh sb="0" eb="2">
      <t>ダイガク</t>
    </rPh>
    <rPh sb="3" eb="4">
      <t>ネン</t>
    </rPh>
    <phoneticPr fontId="1"/>
  </si>
  <si>
    <t>中学1年</t>
    <rPh sb="0" eb="2">
      <t>チュウガク</t>
    </rPh>
    <rPh sb="3" eb="4">
      <t>ネン</t>
    </rPh>
    <phoneticPr fontId="1"/>
  </si>
  <si>
    <t>中学2年</t>
    <rPh sb="0" eb="2">
      <t>チュウガク</t>
    </rPh>
    <rPh sb="3" eb="4">
      <t>ネン</t>
    </rPh>
    <phoneticPr fontId="1"/>
  </si>
  <si>
    <t>中学3年</t>
    <rPh sb="0" eb="2">
      <t>チュウガク</t>
    </rPh>
    <rPh sb="3" eb="4">
      <t>ネン</t>
    </rPh>
    <phoneticPr fontId="1"/>
  </si>
  <si>
    <t>チーム人数</t>
    <rPh sb="3" eb="5">
      <t>ニンズウ</t>
    </rPh>
    <phoneticPr fontId="1"/>
  </si>
  <si>
    <t>小学1年</t>
    <rPh sb="0" eb="2">
      <t>ショウガク</t>
    </rPh>
    <rPh sb="3" eb="4">
      <t>ネン</t>
    </rPh>
    <phoneticPr fontId="1"/>
  </si>
  <si>
    <t>小学2年</t>
    <rPh sb="0" eb="2">
      <t>ショウガク</t>
    </rPh>
    <rPh sb="3" eb="4">
      <t>ネン</t>
    </rPh>
    <phoneticPr fontId="1"/>
  </si>
  <si>
    <t>小学3年</t>
    <rPh sb="0" eb="2">
      <t>ショウガク</t>
    </rPh>
    <rPh sb="3" eb="4">
      <t>ネン</t>
    </rPh>
    <phoneticPr fontId="1"/>
  </si>
  <si>
    <t>小学4年</t>
    <rPh sb="0" eb="2">
      <t>ショウガク</t>
    </rPh>
    <rPh sb="3" eb="4">
      <t>ネン</t>
    </rPh>
    <phoneticPr fontId="1"/>
  </si>
  <si>
    <t>小学5年</t>
    <rPh sb="0" eb="2">
      <t>ショウガク</t>
    </rPh>
    <rPh sb="3" eb="4">
      <t>ネン</t>
    </rPh>
    <phoneticPr fontId="1"/>
  </si>
  <si>
    <t>小学6年</t>
    <rPh sb="0" eb="2">
      <t>ショウガク</t>
    </rPh>
    <rPh sb="3" eb="4">
      <t>ネン</t>
    </rPh>
    <phoneticPr fontId="1"/>
  </si>
  <si>
    <t>03-7777-8888</t>
    <phoneticPr fontId="1"/>
  </si>
  <si>
    <t>*****@*****.jp</t>
    <phoneticPr fontId="1"/>
  </si>
  <si>
    <t>代表者名</t>
    <rPh sb="0" eb="4">
      <t>ダイヒョウシャメイ</t>
    </rPh>
    <phoneticPr fontId="1"/>
  </si>
  <si>
    <t>電話番号</t>
    <rPh sb="0" eb="4">
      <t>デンワバンゴウ</t>
    </rPh>
    <phoneticPr fontId="1"/>
  </si>
  <si>
    <t>携帯電話</t>
    <rPh sb="0" eb="4">
      <t>ケイタイデンワ</t>
    </rPh>
    <phoneticPr fontId="1"/>
  </si>
  <si>
    <t>郵便番号</t>
    <rPh sb="0" eb="4">
      <t>ユウビンバンゴウ</t>
    </rPh>
    <phoneticPr fontId="1"/>
  </si>
  <si>
    <t>住所１</t>
    <rPh sb="0" eb="2">
      <t>ジュウショ</t>
    </rPh>
    <phoneticPr fontId="1"/>
  </si>
  <si>
    <t>住所2</t>
    <rPh sb="0" eb="2">
      <t>ジュウショ</t>
    </rPh>
    <phoneticPr fontId="1"/>
  </si>
  <si>
    <t>都道府県</t>
    <rPh sb="0" eb="4">
      <t>トドウフケン</t>
    </rPh>
    <phoneticPr fontId="1"/>
  </si>
  <si>
    <t>種目選択</t>
    <rPh sb="0" eb="2">
      <t>シュモク</t>
    </rPh>
    <rPh sb="2" eb="4">
      <t>センタク</t>
    </rPh>
    <phoneticPr fontId="1"/>
  </si>
  <si>
    <t>17：10km男子50歳代</t>
  </si>
  <si>
    <t>:</t>
    <phoneticPr fontId="1"/>
  </si>
  <si>
    <t>0</t>
    <phoneticPr fontId="1"/>
  </si>
  <si>
    <r>
      <t xml:space="preserve">氏名
 </t>
    </r>
    <r>
      <rPr>
        <b/>
        <sz val="10"/>
        <color rgb="FF0070C0"/>
        <rFont val="ＭＳ Ｐゴシック"/>
        <family val="3"/>
        <charset val="128"/>
        <scheme val="minor"/>
      </rPr>
      <t>姓と名の間は
 必ずｽﾍﾟｰｽを
 入れてください</t>
    </r>
    <rPh sb="0" eb="2">
      <t>シメイ</t>
    </rPh>
    <rPh sb="4" eb="5">
      <t>セイ</t>
    </rPh>
    <rPh sb="6" eb="7">
      <t>メイ</t>
    </rPh>
    <rPh sb="8" eb="9">
      <t>アイダ</t>
    </rPh>
    <rPh sb="12" eb="13">
      <t>カナラ</t>
    </rPh>
    <rPh sb="22" eb="23">
      <t>イ</t>
    </rPh>
    <phoneticPr fontId="2"/>
  </si>
  <si>
    <r>
      <t xml:space="preserve">ﾌﾘｶﾞﾅ
</t>
    </r>
    <r>
      <rPr>
        <b/>
        <sz val="10"/>
        <color rgb="FF0070C0"/>
        <rFont val="ＭＳ Ｐゴシック"/>
        <family val="3"/>
        <charset val="128"/>
        <scheme val="minor"/>
      </rPr>
      <t>姓と名の間は
 必ずｽﾍﾟｰｽを
 入れてください</t>
    </r>
    <phoneticPr fontId="2"/>
  </si>
  <si>
    <r>
      <t>性別　　　</t>
    </r>
    <r>
      <rPr>
        <b/>
        <sz val="10"/>
        <color rgb="FF0070C0"/>
        <rFont val="ＭＳ Ｐゴシック"/>
        <family val="3"/>
        <charset val="128"/>
        <scheme val="minor"/>
      </rPr>
      <t>※選択して下さい</t>
    </r>
    <rPh sb="0" eb="2">
      <t>セイベツ</t>
    </rPh>
    <rPh sb="6" eb="8">
      <t>センタク</t>
    </rPh>
    <rPh sb="10" eb="11">
      <t>クダ</t>
    </rPh>
    <phoneticPr fontId="2"/>
  </si>
  <si>
    <r>
      <t>生年月日　　　　　　</t>
    </r>
    <r>
      <rPr>
        <b/>
        <sz val="10"/>
        <color rgb="FF0070C0"/>
        <rFont val="ＭＳ Ｐゴシック"/>
        <family val="3"/>
        <charset val="128"/>
        <scheme val="minor"/>
      </rPr>
      <t>※西暦表記で入力ください</t>
    </r>
    <rPh sb="0" eb="2">
      <t>セイネン</t>
    </rPh>
    <rPh sb="2" eb="4">
      <t>ガッピ</t>
    </rPh>
    <rPh sb="11" eb="13">
      <t>セイレキ</t>
    </rPh>
    <rPh sb="13" eb="15">
      <t>ヒョウキ</t>
    </rPh>
    <rPh sb="16" eb="18">
      <t>ニュウリョク</t>
    </rPh>
    <phoneticPr fontId="2"/>
  </si>
  <si>
    <r>
      <t xml:space="preserve">計算年齢
</t>
    </r>
    <r>
      <rPr>
        <b/>
        <sz val="10"/>
        <color rgb="FF0070C0"/>
        <rFont val="ＭＳ Ｐゴシック"/>
        <family val="3"/>
        <charset val="128"/>
        <scheme val="minor"/>
      </rPr>
      <t>※生年月日
から自動で
算出</t>
    </r>
    <rPh sb="0" eb="2">
      <t>ケイサン</t>
    </rPh>
    <rPh sb="2" eb="4">
      <t>ネンレイ</t>
    </rPh>
    <rPh sb="6" eb="8">
      <t>セイネン</t>
    </rPh>
    <rPh sb="8" eb="10">
      <t>ガッピ</t>
    </rPh>
    <rPh sb="13" eb="15">
      <t>ジドウ</t>
    </rPh>
    <rPh sb="17" eb="19">
      <t>サンシュツ</t>
    </rPh>
    <phoneticPr fontId="1"/>
  </si>
  <si>
    <r>
      <t xml:space="preserve">住所2
</t>
    </r>
    <r>
      <rPr>
        <b/>
        <sz val="10"/>
        <color rgb="FF0070C0"/>
        <rFont val="ＭＳ Ｐゴシック"/>
        <family val="3"/>
        <charset val="128"/>
        <scheme val="minor"/>
      </rPr>
      <t>ﾏﾝｼｮﾝ名等</t>
    </r>
    <rPh sb="0" eb="2">
      <t>ジュウショ</t>
    </rPh>
    <rPh sb="9" eb="10">
      <t>メイ</t>
    </rPh>
    <rPh sb="10" eb="11">
      <t>トウ</t>
    </rPh>
    <phoneticPr fontId="2"/>
  </si>
  <si>
    <r>
      <t xml:space="preserve">自宅TEL
</t>
    </r>
    <r>
      <rPr>
        <b/>
        <sz val="10"/>
        <color rgb="FF0070C0"/>
        <rFont val="ＭＳ Ｐゴシック"/>
        <family val="3"/>
        <charset val="128"/>
        <scheme val="minor"/>
      </rPr>
      <t>ﾊｲﾌﾝまで入力</t>
    </r>
    <rPh sb="0" eb="2">
      <t>ジタク</t>
    </rPh>
    <rPh sb="12" eb="14">
      <t>ニュウリョク</t>
    </rPh>
    <phoneticPr fontId="2"/>
  </si>
  <si>
    <r>
      <t xml:space="preserve">緊急連絡先
</t>
    </r>
    <r>
      <rPr>
        <b/>
        <sz val="10"/>
        <color rgb="FF0070C0"/>
        <rFont val="ＭＳ Ｐゴシック"/>
        <family val="3"/>
        <charset val="128"/>
        <scheme val="minor"/>
      </rPr>
      <t>ﾊｲﾌﾝまで入力</t>
    </r>
    <rPh sb="0" eb="2">
      <t>キンキュウ</t>
    </rPh>
    <rPh sb="2" eb="5">
      <t>レンラクサキ</t>
    </rPh>
    <rPh sb="12" eb="14">
      <t>ニュウリョク</t>
    </rPh>
    <phoneticPr fontId="2"/>
  </si>
  <si>
    <t>申告タイム</t>
    <phoneticPr fontId="1"/>
  </si>
  <si>
    <t>　</t>
    <phoneticPr fontId="1"/>
  </si>
  <si>
    <t>2</t>
    <phoneticPr fontId="1"/>
  </si>
  <si>
    <t>申告タイム
（2km種目以外）</t>
    <rPh sb="0" eb="2">
      <t>シンコク</t>
    </rPh>
    <rPh sb="10" eb="12">
      <t>シュモク</t>
    </rPh>
    <rPh sb="12" eb="14">
      <t>イガイ</t>
    </rPh>
    <phoneticPr fontId="1"/>
  </si>
  <si>
    <t>RED WINGS</t>
    <phoneticPr fontId="1"/>
  </si>
  <si>
    <r>
      <t xml:space="preserve">申告タイム
</t>
    </r>
    <r>
      <rPr>
        <b/>
        <sz val="8"/>
        <color rgb="FFFF0000"/>
        <rFont val="ＭＳ Ｐゴシック"/>
        <family val="3"/>
        <charset val="128"/>
        <scheme val="minor"/>
      </rPr>
      <t xml:space="preserve">参加種目のベストタイム
又は目標タイム
</t>
    </r>
    <r>
      <rPr>
        <b/>
        <sz val="8"/>
        <color theme="3"/>
        <rFont val="ＭＳ Ｐゴシック"/>
        <family val="3"/>
        <charset val="128"/>
        <scheme val="minor"/>
      </rPr>
      <t xml:space="preserve">
</t>
    </r>
    <r>
      <rPr>
        <b/>
        <sz val="10"/>
        <color theme="3"/>
        <rFont val="ＭＳ Ｐゴシック"/>
        <family val="3"/>
        <charset val="128"/>
        <scheme val="minor"/>
      </rPr>
      <t>※2kmは記入不要</t>
    </r>
    <rPh sb="6" eb="10">
      <t>サンカシュモク</t>
    </rPh>
    <rPh sb="18" eb="19">
      <t>マタ</t>
    </rPh>
    <rPh sb="20" eb="22">
      <t>モクヒョウ</t>
    </rPh>
    <rPh sb="32" eb="34">
      <t>キニュウ</t>
    </rPh>
    <rPh sb="34" eb="36">
      <t>フヨウ</t>
    </rPh>
    <phoneticPr fontId="1"/>
  </si>
  <si>
    <t>目黒区原町9-9-99</t>
    <rPh sb="0" eb="3">
      <t>メグロク</t>
    </rPh>
    <rPh sb="3" eb="5">
      <t>ハラマチ</t>
    </rPh>
    <phoneticPr fontId="1"/>
  </si>
  <si>
    <t>アールガーデン202</t>
    <phoneticPr fontId="1"/>
  </si>
  <si>
    <t>例）</t>
    <rPh sb="0" eb="1">
      <t>レイ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</si>
  <si>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</si>
  <si>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</si>
  <si>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</si>
  <si>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</si>
  <si>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</si>
  <si>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</si>
  <si>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</si>
  <si>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</si>
  <si>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</si>
  <si>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</si>
  <si>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</si>
  <si>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</si>
  <si>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</si>
  <si>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</si>
  <si>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</si>
  <si>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</si>
  <si>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</si>
  <si>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</si>
  <si>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</si>
  <si>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</si>
  <si>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</si>
  <si>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</si>
  <si>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</si>
  <si>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</si>
  <si>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</si>
  <si>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</si>
  <si>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</si>
  <si>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</si>
  <si>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</si>
  <si>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</si>
  <si>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</si>
  <si>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</si>
  <si>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</si>
  <si>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</si>
  <si>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</si>
  <si>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</si>
  <si>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</si>
  <si>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</si>
  <si>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</si>
  <si>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</si>
  <si>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</si>
  <si>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</si>
  <si>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</si>
  <si>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</si>
  <si>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</si>
  <si>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</si>
  <si>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</si>
  <si>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団体申込_電話番号</t>
    <rPh sb="0" eb="2">
      <t>ダンタイ</t>
    </rPh>
    <rPh sb="2" eb="4">
      <t>モウシコミ</t>
    </rPh>
    <rPh sb="5" eb="7">
      <t>デンワ</t>
    </rPh>
    <rPh sb="7" eb="9">
      <t>バンゴウ</t>
    </rPh>
    <phoneticPr fontId="1"/>
  </si>
  <si>
    <t>団体申込_団体名</t>
    <rPh sb="0" eb="2">
      <t>ダンタイ</t>
    </rPh>
    <rPh sb="2" eb="4">
      <t>モウシコミ</t>
    </rPh>
    <rPh sb="5" eb="7">
      <t>ダンタイ</t>
    </rPh>
    <rPh sb="7" eb="8">
      <t>メイ</t>
    </rPh>
    <phoneticPr fontId="1"/>
  </si>
  <si>
    <t>団体申込_郵便番号</t>
    <rPh sb="0" eb="2">
      <t>ダンタイ</t>
    </rPh>
    <rPh sb="2" eb="4">
      <t>モウシコミ</t>
    </rPh>
    <rPh sb="5" eb="9">
      <t>ユウビンバンゴウ</t>
    </rPh>
    <phoneticPr fontId="1"/>
  </si>
  <si>
    <t>団体申込_都道府県名</t>
  </si>
  <si>
    <t>団体申込_住所1</t>
    <rPh sb="0" eb="2">
      <t>ダンタイ</t>
    </rPh>
    <rPh sb="2" eb="4">
      <t>モウシコミ</t>
    </rPh>
    <rPh sb="5" eb="7">
      <t>ジュウショ</t>
    </rPh>
    <phoneticPr fontId="1"/>
  </si>
  <si>
    <t>団体申込_住所2</t>
    <rPh sb="0" eb="2">
      <t>ダンタイ</t>
    </rPh>
    <rPh sb="2" eb="4">
      <t>モウシコミ</t>
    </rPh>
    <rPh sb="5" eb="7">
      <t>ジュウショ</t>
    </rPh>
    <phoneticPr fontId="1"/>
  </si>
  <si>
    <t>団体申込_合計人数</t>
    <rPh sb="0" eb="2">
      <t>ダンタイ</t>
    </rPh>
    <rPh sb="2" eb="4">
      <t>モウシコミ</t>
    </rPh>
    <rPh sb="5" eb="7">
      <t>ゴウケイ</t>
    </rPh>
    <rPh sb="7" eb="9">
      <t>ニンズウ</t>
    </rPh>
    <phoneticPr fontId="1"/>
  </si>
  <si>
    <t>団体申込_代表者名</t>
    <phoneticPr fontId="1"/>
  </si>
  <si>
    <t>団体申込_携帯番号</t>
    <rPh sb="0" eb="2">
      <t>ダンタイ</t>
    </rPh>
    <rPh sb="2" eb="4">
      <t>モウシコミ</t>
    </rPh>
    <rPh sb="5" eb="7">
      <t>ケイタイ</t>
    </rPh>
    <rPh sb="7" eb="9">
      <t>バンゴウ</t>
    </rPh>
    <phoneticPr fontId="1"/>
  </si>
  <si>
    <t>団体申込_メールアドレス</t>
  </si>
  <si>
    <t>合計申込数</t>
    <rPh sb="0" eb="1">
      <t>ゴウ</t>
    </rPh>
    <rPh sb="1" eb="2">
      <t>ケイ</t>
    </rPh>
    <rPh sb="2" eb="4">
      <t>モウシコミ</t>
    </rPh>
    <rPh sb="4" eb="5">
      <t>スウ</t>
    </rPh>
    <phoneticPr fontId="1"/>
  </si>
  <si>
    <t>申込日</t>
    <rPh sb="0" eb="3">
      <t>モウシコミビ</t>
    </rPh>
    <phoneticPr fontId="1"/>
  </si>
  <si>
    <t>Red Wings A</t>
    <phoneticPr fontId="1"/>
  </si>
  <si>
    <t>団体戦</t>
    <rPh sb="0" eb="3">
      <t>ダンタイセン</t>
    </rPh>
    <phoneticPr fontId="1"/>
  </si>
  <si>
    <t>男子＆男女混合</t>
    <rPh sb="0" eb="2">
      <t>ダンシ</t>
    </rPh>
    <rPh sb="3" eb="5">
      <t>ダンジョ</t>
    </rPh>
    <rPh sb="5" eb="7">
      <t>コンゴウ</t>
    </rPh>
    <phoneticPr fontId="1"/>
  </si>
  <si>
    <t>女子</t>
    <rPh sb="0" eb="2">
      <t>ジョシ</t>
    </rPh>
    <phoneticPr fontId="1"/>
  </si>
  <si>
    <t>カテゴリー</t>
    <phoneticPr fontId="1"/>
  </si>
  <si>
    <t>親子ラン(大人と小学4年生以下)</t>
    <rPh sb="0" eb="2">
      <t>オヤコ</t>
    </rPh>
    <rPh sb="5" eb="7">
      <t>オトナ</t>
    </rPh>
    <rPh sb="8" eb="10">
      <t>ショウガク</t>
    </rPh>
    <rPh sb="11" eb="15">
      <t>ネンセイイカ</t>
    </rPh>
    <phoneticPr fontId="1"/>
  </si>
  <si>
    <t>赤羽　</t>
    <rPh sb="0" eb="2">
      <t>アカバネ</t>
    </rPh>
    <phoneticPr fontId="2"/>
  </si>
  <si>
    <t>太郎　</t>
    <phoneticPr fontId="2"/>
  </si>
  <si>
    <t>アカバネ</t>
    <phoneticPr fontId="2"/>
  </si>
  <si>
    <t>タロウ</t>
    <phoneticPr fontId="2"/>
  </si>
  <si>
    <t>姓</t>
    <rPh sb="0" eb="1">
      <t>セイ</t>
    </rPh>
    <phoneticPr fontId="2"/>
  </si>
  <si>
    <t>名</t>
    <rPh sb="0" eb="1">
      <t>ナ</t>
    </rPh>
    <phoneticPr fontId="2"/>
  </si>
  <si>
    <t>カナ 姓</t>
    <rPh sb="3" eb="4">
      <t>セイ</t>
    </rPh>
    <phoneticPr fontId="2"/>
  </si>
  <si>
    <t>カナ　名</t>
    <rPh sb="3" eb="4">
      <t>ナ</t>
    </rPh>
    <phoneticPr fontId="2"/>
  </si>
  <si>
    <t>副担当者</t>
    <rPh sb="0" eb="1">
      <t>フク</t>
    </rPh>
    <rPh sb="1" eb="4">
      <t>タントウシャ</t>
    </rPh>
    <phoneticPr fontId="1"/>
  </si>
  <si>
    <t>複担当者連絡先</t>
    <rPh sb="0" eb="4">
      <t>フクタントウシャ</t>
    </rPh>
    <rPh sb="4" eb="7">
      <t>レンラクサキ</t>
    </rPh>
    <phoneticPr fontId="1"/>
  </si>
  <si>
    <t>赤羽　</t>
    <rPh sb="0" eb="2">
      <t>アカバネ</t>
    </rPh>
    <phoneticPr fontId="1"/>
  </si>
  <si>
    <t>花子</t>
    <phoneticPr fontId="1"/>
  </si>
  <si>
    <t>アカバネ</t>
    <phoneticPr fontId="1"/>
  </si>
  <si>
    <t>ハナコ</t>
    <phoneticPr fontId="1"/>
  </si>
  <si>
    <t>子供　姓</t>
    <rPh sb="0" eb="2">
      <t>コドモ</t>
    </rPh>
    <rPh sb="3" eb="4">
      <t>セイ</t>
    </rPh>
    <phoneticPr fontId="1"/>
  </si>
  <si>
    <t>子供　名</t>
    <rPh sb="0" eb="2">
      <t>コドモ</t>
    </rPh>
    <rPh sb="3" eb="4">
      <t>ナ</t>
    </rPh>
    <phoneticPr fontId="1"/>
  </si>
  <si>
    <t>子供　カナ 姓</t>
    <rPh sb="0" eb="2">
      <t>コドモ</t>
    </rPh>
    <rPh sb="6" eb="7">
      <t>セイ</t>
    </rPh>
    <phoneticPr fontId="1"/>
  </si>
  <si>
    <t>子供　カナ　名</t>
    <rPh sb="0" eb="2">
      <t>コドモ</t>
    </rPh>
    <rPh sb="6" eb="7">
      <t>ナ</t>
    </rPh>
    <phoneticPr fontId="1"/>
  </si>
  <si>
    <t>親子ラン</t>
    <rPh sb="0" eb="2">
      <t>オヤコ</t>
    </rPh>
    <phoneticPr fontId="1"/>
  </si>
  <si>
    <t>A54321</t>
    <phoneticPr fontId="1"/>
  </si>
  <si>
    <r>
      <t xml:space="preserve">年齢
</t>
    </r>
    <r>
      <rPr>
        <b/>
        <sz val="10"/>
        <color rgb="FFFF0000"/>
        <rFont val="ＭＳ Ｐゴシック"/>
        <family val="3"/>
        <charset val="128"/>
        <scheme val="minor"/>
      </rPr>
      <t>※大会当日の満年齢</t>
    </r>
    <rPh sb="0" eb="2">
      <t>ネンレイ</t>
    </rPh>
    <rPh sb="4" eb="6">
      <t>タイカイ</t>
    </rPh>
    <rPh sb="6" eb="8">
      <t>トウジツ</t>
    </rPh>
    <rPh sb="9" eb="10">
      <t>マン</t>
    </rPh>
    <rPh sb="10" eb="12">
      <t>ネンレイ</t>
    </rPh>
    <phoneticPr fontId="1"/>
  </si>
  <si>
    <t>03-8888-9999</t>
    <phoneticPr fontId="1"/>
  </si>
  <si>
    <t>123-4567</t>
    <phoneticPr fontId="1"/>
  </si>
  <si>
    <t>ｘｘｘ区ｘｘｘｘ町</t>
    <rPh sb="3" eb="4">
      <t>ク</t>
    </rPh>
    <rPh sb="8" eb="9">
      <t>マチ</t>
    </rPh>
    <phoneticPr fontId="1"/>
  </si>
  <si>
    <t>７－７－７－１０１</t>
    <phoneticPr fontId="1"/>
  </si>
  <si>
    <t>赤坂　一郎</t>
    <rPh sb="0" eb="2">
      <t>アカサカ</t>
    </rPh>
    <rPh sb="3" eb="5">
      <t>イチロウ</t>
    </rPh>
    <phoneticPr fontId="1"/>
  </si>
  <si>
    <t>090-0000-0000</t>
    <phoneticPr fontId="1"/>
  </si>
  <si>
    <t>aaaa@kkkk.com</t>
    <phoneticPr fontId="1"/>
  </si>
  <si>
    <t>黒井　三津子</t>
    <rPh sb="0" eb="2">
      <t>クロイ</t>
    </rPh>
    <rPh sb="3" eb="6">
      <t>ミツコ</t>
    </rPh>
    <phoneticPr fontId="1"/>
  </si>
  <si>
    <t>０８０－０００－００００</t>
    <phoneticPr fontId="1"/>
  </si>
  <si>
    <t>赤坂</t>
    <rPh sb="0" eb="2">
      <t>アカサカ</t>
    </rPh>
    <phoneticPr fontId="1"/>
  </si>
  <si>
    <t>一郎</t>
    <rPh sb="0" eb="2">
      <t>イチロウ</t>
    </rPh>
    <phoneticPr fontId="1"/>
  </si>
  <si>
    <t>1</t>
    <phoneticPr fontId="1"/>
  </si>
  <si>
    <t>5</t>
    <phoneticPr fontId="1"/>
  </si>
  <si>
    <t>黒井</t>
    <rPh sb="0" eb="1">
      <t>クロ</t>
    </rPh>
    <rPh sb="1" eb="2">
      <t>イ</t>
    </rPh>
    <phoneticPr fontId="1"/>
  </si>
  <si>
    <t>三津子</t>
    <rPh sb="0" eb="3">
      <t>ミツコ</t>
    </rPh>
    <phoneticPr fontId="1"/>
  </si>
  <si>
    <t>aaaa@kkkk.com</t>
  </si>
  <si>
    <t>3</t>
    <phoneticPr fontId="1"/>
  </si>
  <si>
    <t>緑川</t>
    <rPh sb="0" eb="2">
      <t>ミドリカワ</t>
    </rPh>
    <phoneticPr fontId="1"/>
  </si>
  <si>
    <t>次郎</t>
    <rPh sb="0" eb="2">
      <t>ジロウ</t>
    </rPh>
    <phoneticPr fontId="1"/>
  </si>
  <si>
    <t>4</t>
    <phoneticPr fontId="1"/>
  </si>
  <si>
    <t>鶯崎</t>
    <rPh sb="0" eb="2">
      <t>ウグイスザキ</t>
    </rPh>
    <phoneticPr fontId="1"/>
  </si>
  <si>
    <t>洋子</t>
    <rPh sb="0" eb="2">
      <t>ヨウコ</t>
    </rPh>
    <phoneticPr fontId="1"/>
  </si>
  <si>
    <t>祥子</t>
    <rPh sb="0" eb="2">
      <t>ショウコ</t>
    </rPh>
    <phoneticPr fontId="1"/>
  </si>
  <si>
    <t>茶谷</t>
    <rPh sb="0" eb="2">
      <t>チャタニ</t>
    </rPh>
    <phoneticPr fontId="1"/>
  </si>
  <si>
    <t>桜</t>
    <rPh sb="0" eb="1">
      <t>サクラ</t>
    </rPh>
    <phoneticPr fontId="1"/>
  </si>
  <si>
    <t>颯太</t>
    <rPh sb="0" eb="2">
      <t>ソウタ</t>
    </rPh>
    <phoneticPr fontId="1"/>
  </si>
  <si>
    <t>チーム対抗/団体戦にお申込みの場合、出来るだけ一覧の上からチーム毎に記入して下さい。
個人エントリーのみの場合は、順番にこだわらず上から入力して構いません。</t>
    <rPh sb="3" eb="5">
      <t>タイコウ</t>
    </rPh>
    <rPh sb="6" eb="9">
      <t>ダンタイセン</t>
    </rPh>
    <rPh sb="11" eb="13">
      <t>モウシコ</t>
    </rPh>
    <rPh sb="15" eb="17">
      <t>バアイ</t>
    </rPh>
    <rPh sb="18" eb="20">
      <t>デキ</t>
    </rPh>
    <rPh sb="23" eb="25">
      <t>イチラン</t>
    </rPh>
    <rPh sb="26" eb="27">
      <t>ウエ</t>
    </rPh>
    <rPh sb="32" eb="33">
      <t>ゴト</t>
    </rPh>
    <rPh sb="34" eb="36">
      <t>キニュウ</t>
    </rPh>
    <rPh sb="38" eb="39">
      <t>クダ</t>
    </rPh>
    <rPh sb="43" eb="45">
      <t>コジン</t>
    </rPh>
    <rPh sb="53" eb="55">
      <t>バアイ</t>
    </rPh>
    <rPh sb="57" eb="59">
      <t>ジュンバン</t>
    </rPh>
    <rPh sb="65" eb="66">
      <t>ウエ</t>
    </rPh>
    <rPh sb="68" eb="70">
      <t>ニュウリョク</t>
    </rPh>
    <rPh sb="72" eb="73">
      <t>カマ</t>
    </rPh>
    <phoneticPr fontId="1"/>
  </si>
  <si>
    <t>ハーフ男子陸連登録者　18歳以上（高校不可）</t>
  </si>
  <si>
    <t>ハーフ男子陸連登録者　大学</t>
  </si>
  <si>
    <t>ハーフ一般男子　18～29歳（高校不可）</t>
  </si>
  <si>
    <t>ハーフ一般男子　30歳代</t>
  </si>
  <si>
    <t>ハーフ一般男子　40歳代</t>
  </si>
  <si>
    <t>ハーフ一般男子　50歳代</t>
  </si>
  <si>
    <t>ハーフ一般男子　60歳代</t>
  </si>
  <si>
    <t>ハーフ一般男子　70歳以上</t>
  </si>
  <si>
    <t>ハーフ女子陸連登録者　18歳以上（高校不可）</t>
  </si>
  <si>
    <t>ハーフ一般女子　18～29歳（高校不可）</t>
  </si>
  <si>
    <t>ハーフ一般女子　30歳代</t>
  </si>
  <si>
    <t>ハーフ一般女子　40歳代</t>
  </si>
  <si>
    <t>ハーフ一般女子　50歳代</t>
  </si>
  <si>
    <t>ハーフ一般女子　60歳以上</t>
  </si>
  <si>
    <t>10km一般男子　18～39歳（高校不可）</t>
  </si>
  <si>
    <t>10km一般男子　40歳代</t>
  </si>
  <si>
    <t>10km一般男子　50歳代</t>
  </si>
  <si>
    <t>10km一般男子　60歳代</t>
  </si>
  <si>
    <t>10km一般男子　70歳以上</t>
  </si>
  <si>
    <t>10km一般女子　18～39歳（高校不可）</t>
  </si>
  <si>
    <t>10km一般女子　40歳代</t>
  </si>
  <si>
    <t>10km一般女子　50歳代</t>
  </si>
  <si>
    <t>10km一般女子　60歳以上</t>
  </si>
  <si>
    <t>10km男子　高校</t>
  </si>
  <si>
    <t>10km女子　高校</t>
  </si>
  <si>
    <t>5km女子　大学</t>
  </si>
  <si>
    <t>5km男子　高校</t>
  </si>
  <si>
    <t>3km男子　18～39歳（高校不可）</t>
  </si>
  <si>
    <t>3km男子　40歳以上</t>
  </si>
  <si>
    <t>3km女子　18～39歳（高校不可）</t>
  </si>
  <si>
    <t>3km女子　40歳以上</t>
  </si>
  <si>
    <t>3km女子　高校</t>
  </si>
  <si>
    <t>3km男子　中学</t>
  </si>
  <si>
    <t>3km女子　中学</t>
  </si>
  <si>
    <t>2km男女　小学1～4年</t>
  </si>
  <si>
    <t>2km男子　小学5～6年</t>
  </si>
  <si>
    <t>2km女子　小学5～6年</t>
  </si>
  <si>
    <t>2km親子ラン（保護者と小学1～4年）</t>
  </si>
  <si>
    <r>
      <t xml:space="preserve">陸連登録名
ローマ字表記　「姓」
</t>
    </r>
    <r>
      <rPr>
        <b/>
        <sz val="10"/>
        <color theme="4"/>
        <rFont val="ＭＳ Ｐゴシック"/>
        <family val="3"/>
        <charset val="128"/>
        <scheme val="minor"/>
      </rPr>
      <t>半角大文字にて姓(苗字)を入力</t>
    </r>
    <rPh sb="4" eb="5">
      <t>メイ</t>
    </rPh>
    <rPh sb="10" eb="12">
      <t>ヒョウキ</t>
    </rPh>
    <rPh sb="14" eb="15">
      <t>セイ</t>
    </rPh>
    <rPh sb="17" eb="19">
      <t>ハンカク</t>
    </rPh>
    <rPh sb="19" eb="22">
      <t>オオモジ</t>
    </rPh>
    <rPh sb="26" eb="28">
      <t>ミョウジ</t>
    </rPh>
    <rPh sb="30" eb="32">
      <t>ニュウリョク</t>
    </rPh>
    <phoneticPr fontId="1"/>
  </si>
  <si>
    <r>
      <t xml:space="preserve">陸連登録名
ローマ字表記　「名」
</t>
    </r>
    <r>
      <rPr>
        <b/>
        <sz val="10"/>
        <color theme="4"/>
        <rFont val="ＭＳ Ｐゴシック"/>
        <family val="3"/>
        <charset val="128"/>
        <scheme val="minor"/>
      </rPr>
      <t>半角大文字にて名を入力</t>
    </r>
    <rPh sb="14" eb="15">
      <t>ナ</t>
    </rPh>
    <rPh sb="17" eb="19">
      <t>ハンカク</t>
    </rPh>
    <rPh sb="19" eb="22">
      <t>オオモジ</t>
    </rPh>
    <rPh sb="24" eb="25">
      <t>メイ</t>
    </rPh>
    <rPh sb="26" eb="28">
      <t>ニュウリョク</t>
    </rPh>
    <phoneticPr fontId="1"/>
  </si>
  <si>
    <t>AKABANE</t>
    <phoneticPr fontId="1"/>
  </si>
  <si>
    <t>TARO</t>
    <phoneticPr fontId="1"/>
  </si>
  <si>
    <t>陸連登録氏名（ローマ字）姓</t>
    <phoneticPr fontId="1"/>
  </si>
  <si>
    <t>陸連登録氏名（ローマ字）名</t>
  </si>
  <si>
    <t>AKASAKA</t>
    <phoneticPr fontId="1"/>
  </si>
  <si>
    <t>KUROI</t>
    <phoneticPr fontId="1"/>
  </si>
  <si>
    <t>JAAF ID
11桁</t>
    <rPh sb="10" eb="11">
      <t>ケタ</t>
    </rPh>
    <phoneticPr fontId="1"/>
  </si>
  <si>
    <t>JAAF　ID</t>
    <phoneticPr fontId="1"/>
  </si>
  <si>
    <t>00000000000</t>
    <phoneticPr fontId="1"/>
  </si>
  <si>
    <t>東京都</t>
    <rPh sb="0" eb="2">
      <t>トウキョウ</t>
    </rPh>
    <rPh sb="2" eb="3">
      <t>ト</t>
    </rPh>
    <phoneticPr fontId="1"/>
  </si>
  <si>
    <t>11111111111</t>
    <phoneticPr fontId="1"/>
  </si>
  <si>
    <t>陸連
登録団体名</t>
    <rPh sb="0" eb="2">
      <t>リクレン</t>
    </rPh>
    <rPh sb="3" eb="5">
      <t>トウロク</t>
    </rPh>
    <rPh sb="5" eb="8">
      <t>ダンタイメイ</t>
    </rPh>
    <phoneticPr fontId="1"/>
  </si>
  <si>
    <t>アールBees</t>
  </si>
  <si>
    <t>陸連登録団体名</t>
    <rPh sb="0" eb="2">
      <t>リクレン</t>
    </rPh>
    <rPh sb="2" eb="7">
      <t>トウロクダンタイメイ</t>
    </rPh>
    <phoneticPr fontId="1"/>
  </si>
  <si>
    <r>
      <t>団　体　名</t>
    </r>
    <r>
      <rPr>
        <b/>
        <sz val="11"/>
        <color rgb="FFFF0000"/>
        <rFont val="ＭＳ Ｐゴシック"/>
        <family val="3"/>
        <charset val="128"/>
        <scheme val="minor"/>
      </rPr>
      <t>*</t>
    </r>
    <rPh sb="0" eb="1">
      <t>ダン</t>
    </rPh>
    <rPh sb="2" eb="3">
      <t>カラダ</t>
    </rPh>
    <rPh sb="4" eb="5">
      <t>ナ</t>
    </rPh>
    <phoneticPr fontId="1"/>
  </si>
  <si>
    <r>
      <t xml:space="preserve">←左記の
</t>
    </r>
    <r>
      <rPr>
        <b/>
        <sz val="12"/>
        <color rgb="FFFF0000"/>
        <rFont val="ＭＳ Ｐゴシック"/>
        <family val="3"/>
        <charset val="128"/>
        <scheme val="minor"/>
      </rPr>
      <t>「</t>
    </r>
    <r>
      <rPr>
        <b/>
        <sz val="12"/>
        <rFont val="ＭＳ Ｐゴシック"/>
        <family val="3"/>
        <charset val="128"/>
        <scheme val="minor"/>
      </rPr>
      <t>団体名</t>
    </r>
    <r>
      <rPr>
        <b/>
        <sz val="12"/>
        <color rgb="FFFF0000"/>
        <rFont val="ＭＳ Ｐゴシック"/>
        <family val="3"/>
        <charset val="128"/>
        <scheme val="minor"/>
      </rPr>
      <t>*」</t>
    </r>
    <r>
      <rPr>
        <b/>
        <sz val="12"/>
        <color rgb="FF0000FF"/>
        <rFont val="ＭＳ Ｐゴシック"/>
        <family val="3"/>
        <charset val="128"/>
        <scheme val="minor"/>
      </rPr>
      <t xml:space="preserve">
と同じ名称の場合は空白でOK</t>
    </r>
    <rPh sb="1" eb="3">
      <t>サキ</t>
    </rPh>
    <rPh sb="6" eb="9">
      <t>ダンタイメイ</t>
    </rPh>
    <rPh sb="13" eb="14">
      <t>オナ</t>
    </rPh>
    <rPh sb="15" eb="17">
      <t>メイショウ</t>
    </rPh>
    <rPh sb="18" eb="20">
      <t>バアイ</t>
    </rPh>
    <rPh sb="21" eb="23">
      <t>クウハク</t>
    </rPh>
    <phoneticPr fontId="1"/>
  </si>
  <si>
    <t>男子陸連登録大学生の部</t>
    <rPh sb="0" eb="2">
      <t>ダンシ</t>
    </rPh>
    <rPh sb="2" eb="6">
      <t>リクレントウロク</t>
    </rPh>
    <rPh sb="6" eb="9">
      <t>ダイガクセイ</t>
    </rPh>
    <rPh sb="10" eb="11">
      <t>ブ</t>
    </rPh>
    <phoneticPr fontId="2"/>
  </si>
  <si>
    <t>男子18～29歳以下</t>
    <rPh sb="0" eb="2">
      <t>ダンシ</t>
    </rPh>
    <rPh sb="7" eb="8">
      <t>サイ</t>
    </rPh>
    <rPh sb="8" eb="10">
      <t>イカ</t>
    </rPh>
    <phoneticPr fontId="2"/>
  </si>
  <si>
    <t>男子30歳代</t>
    <rPh sb="0" eb="2">
      <t>ダンシ</t>
    </rPh>
    <rPh sb="4" eb="6">
      <t>サイダイ</t>
    </rPh>
    <phoneticPr fontId="2"/>
  </si>
  <si>
    <t>男子40歳代</t>
    <rPh sb="0" eb="2">
      <t>ダンシ</t>
    </rPh>
    <rPh sb="4" eb="6">
      <t>サイダイ</t>
    </rPh>
    <phoneticPr fontId="2"/>
  </si>
  <si>
    <t>男子50歳代</t>
    <rPh sb="0" eb="2">
      <t>ダンシ</t>
    </rPh>
    <rPh sb="4" eb="6">
      <t>サイダイ</t>
    </rPh>
    <phoneticPr fontId="2"/>
  </si>
  <si>
    <t>男子60歳代</t>
    <rPh sb="0" eb="2">
      <t>ダンシ</t>
    </rPh>
    <rPh sb="4" eb="6">
      <t>サイダイ</t>
    </rPh>
    <phoneticPr fontId="2"/>
  </si>
  <si>
    <t>男子70歳以上</t>
    <rPh sb="0" eb="2">
      <t>ダンシ</t>
    </rPh>
    <rPh sb="4" eb="7">
      <t>サイイジョウ</t>
    </rPh>
    <phoneticPr fontId="2"/>
  </si>
  <si>
    <t>女子18～29歳以下</t>
    <rPh sb="0" eb="2">
      <t>ジョシ</t>
    </rPh>
    <rPh sb="7" eb="8">
      <t>サイ</t>
    </rPh>
    <rPh sb="8" eb="10">
      <t>イカ</t>
    </rPh>
    <phoneticPr fontId="2"/>
  </si>
  <si>
    <t>女子30歳代</t>
    <rPh sb="0" eb="2">
      <t>ジョシ</t>
    </rPh>
    <rPh sb="4" eb="6">
      <t>サイダイ</t>
    </rPh>
    <phoneticPr fontId="2"/>
  </si>
  <si>
    <t>女子40歳代</t>
    <rPh sb="0" eb="2">
      <t>ジョシ</t>
    </rPh>
    <rPh sb="4" eb="6">
      <t>サイダイ</t>
    </rPh>
    <phoneticPr fontId="2"/>
  </si>
  <si>
    <t>女子50歳代</t>
    <rPh sb="0" eb="2">
      <t>ジョシ</t>
    </rPh>
    <rPh sb="4" eb="6">
      <t>サイダイ</t>
    </rPh>
    <phoneticPr fontId="2"/>
  </si>
  <si>
    <t>女子60歳代以上</t>
    <rPh sb="0" eb="2">
      <t>ジョシ</t>
    </rPh>
    <rPh sb="4" eb="6">
      <t>サイダイ</t>
    </rPh>
    <phoneticPr fontId="2"/>
  </si>
  <si>
    <t>男子18～39歳以下</t>
    <rPh sb="0" eb="2">
      <t>ダンシ</t>
    </rPh>
    <rPh sb="7" eb="10">
      <t>サイイカ</t>
    </rPh>
    <phoneticPr fontId="2"/>
  </si>
  <si>
    <t>男子60歳以上</t>
    <rPh sb="0" eb="2">
      <t>ダンシ</t>
    </rPh>
    <rPh sb="4" eb="7">
      <t>サイイジョウ</t>
    </rPh>
    <phoneticPr fontId="2"/>
  </si>
  <si>
    <t>女子18～39歳以下</t>
    <rPh sb="0" eb="2">
      <t>ジョシ</t>
    </rPh>
    <rPh sb="7" eb="10">
      <t>サイイカ</t>
    </rPh>
    <phoneticPr fontId="2"/>
  </si>
  <si>
    <t>女子40歳代</t>
    <rPh sb="4" eb="6">
      <t>サイダイ</t>
    </rPh>
    <phoneticPr fontId="2"/>
  </si>
  <si>
    <t>女子50歳代</t>
    <rPh sb="4" eb="6">
      <t>サイダイ</t>
    </rPh>
    <phoneticPr fontId="2"/>
  </si>
  <si>
    <t>女子60歳以上</t>
    <rPh sb="4" eb="7">
      <t>サイイジョウ</t>
    </rPh>
    <phoneticPr fontId="2"/>
  </si>
  <si>
    <t>高校男子</t>
    <rPh sb="0" eb="2">
      <t>コウコウ</t>
    </rPh>
    <rPh sb="2" eb="4">
      <t>ダンシ</t>
    </rPh>
    <phoneticPr fontId="2"/>
  </si>
  <si>
    <t>高校女子</t>
    <rPh sb="0" eb="2">
      <t>コウコウ</t>
    </rPh>
    <rPh sb="2" eb="4">
      <t>ジョシ</t>
    </rPh>
    <phoneticPr fontId="2"/>
  </si>
  <si>
    <t>男子40歳以上</t>
    <rPh sb="0" eb="2">
      <t>ダンシ</t>
    </rPh>
    <rPh sb="4" eb="7">
      <t>サイイジョウ</t>
    </rPh>
    <phoneticPr fontId="2"/>
  </si>
  <si>
    <t>女子18～39歳以下</t>
    <rPh sb="7" eb="10">
      <t>サイイカ</t>
    </rPh>
    <phoneticPr fontId="2"/>
  </si>
  <si>
    <t>女子40歳以上</t>
    <rPh sb="4" eb="7">
      <t>サイイジョウ</t>
    </rPh>
    <phoneticPr fontId="2"/>
  </si>
  <si>
    <t>中学男子</t>
    <rPh sb="0" eb="2">
      <t>チュウガク</t>
    </rPh>
    <rPh sb="2" eb="4">
      <t>ダンシ</t>
    </rPh>
    <phoneticPr fontId="2"/>
  </si>
  <si>
    <t>中学女子</t>
    <rPh sb="0" eb="2">
      <t>チュウガク</t>
    </rPh>
    <rPh sb="2" eb="4">
      <t>ジョシ</t>
    </rPh>
    <phoneticPr fontId="2"/>
  </si>
  <si>
    <t>小学男子5～6年生</t>
    <rPh sb="0" eb="2">
      <t>ショウガク</t>
    </rPh>
    <rPh sb="2" eb="4">
      <t>ダンシ</t>
    </rPh>
    <rPh sb="7" eb="8">
      <t>ネン</t>
    </rPh>
    <rPh sb="8" eb="9">
      <t>セイ</t>
    </rPh>
    <phoneticPr fontId="2"/>
  </si>
  <si>
    <t>小学女子5～6年生</t>
    <rPh sb="0" eb="2">
      <t>ショウガク</t>
    </rPh>
    <rPh sb="2" eb="4">
      <t>ジョシ</t>
    </rPh>
    <rPh sb="7" eb="8">
      <t>ネン</t>
    </rPh>
    <rPh sb="8" eb="9">
      <t>セイ</t>
    </rPh>
    <phoneticPr fontId="2"/>
  </si>
  <si>
    <t>小学男女4年生以下</t>
    <rPh sb="0" eb="2">
      <t>ショウガク</t>
    </rPh>
    <rPh sb="2" eb="4">
      <t>ダンジョ</t>
    </rPh>
    <rPh sb="5" eb="6">
      <t>ネン</t>
    </rPh>
    <rPh sb="6" eb="7">
      <t>セイ</t>
    </rPh>
    <rPh sb="7" eb="9">
      <t>イカ</t>
    </rPh>
    <phoneticPr fontId="2"/>
  </si>
  <si>
    <t>親子ﾗﾝ・親&amp;小学男女1-4年のﾍﾟｱ</t>
    <rPh sb="0" eb="2">
      <t>オヤコ</t>
    </rPh>
    <rPh sb="5" eb="6">
      <t>オヤ</t>
    </rPh>
    <rPh sb="7" eb="9">
      <t>ショウガク</t>
    </rPh>
    <rPh sb="9" eb="11">
      <t>ダンジョ</t>
    </rPh>
    <rPh sb="14" eb="15">
      <t>ネン</t>
    </rPh>
    <phoneticPr fontId="2"/>
  </si>
  <si>
    <t>Challenged（チャレンジド）男女</t>
    <rPh sb="18" eb="20">
      <t>ダンジョ</t>
    </rPh>
    <phoneticPr fontId="2"/>
  </si>
  <si>
    <t>ハーフ</t>
    <phoneticPr fontId="1"/>
  </si>
  <si>
    <t>10km</t>
    <phoneticPr fontId="1"/>
  </si>
  <si>
    <t>3km</t>
    <phoneticPr fontId="1"/>
  </si>
  <si>
    <t>2km</t>
    <phoneticPr fontId="1"/>
  </si>
  <si>
    <t>ハーフ男子陸連登録大学生の部</t>
  </si>
  <si>
    <t>ハーフ男子18～29歳以下</t>
  </si>
  <si>
    <t>ハーフ男子30歳代</t>
  </si>
  <si>
    <t>ハーフ男子40歳代</t>
  </si>
  <si>
    <t>ハーフ男子50歳代</t>
  </si>
  <si>
    <t>ハーフ男子60歳代</t>
  </si>
  <si>
    <t>ハーフ男子70歳以上</t>
  </si>
  <si>
    <t>ハーフ女子18～29歳以下</t>
  </si>
  <si>
    <t>ハーフ女子30歳代</t>
  </si>
  <si>
    <t>ハーフ女子40歳代</t>
  </si>
  <si>
    <t>ハーフ女子50歳代</t>
  </si>
  <si>
    <t>ハーフ女子60歳代以上</t>
  </si>
  <si>
    <t>10km男子18～39歳以下</t>
  </si>
  <si>
    <t>10km男子40歳代</t>
  </si>
  <si>
    <t>10km男子50歳代</t>
  </si>
  <si>
    <t>10km男子60歳以上</t>
  </si>
  <si>
    <t>10km男子70歳以上</t>
  </si>
  <si>
    <t>10km女子18～39歳以下</t>
  </si>
  <si>
    <t>10km女子40歳代</t>
  </si>
  <si>
    <t>10km女子50歳代</t>
  </si>
  <si>
    <t>10km女子60歳以上</t>
  </si>
  <si>
    <t>10km高校男子</t>
  </si>
  <si>
    <t>10km高校女子</t>
  </si>
  <si>
    <t>3km男子18～39歳以下</t>
  </si>
  <si>
    <t>3km男子40歳以上</t>
  </si>
  <si>
    <t>3km女子18～39歳以下</t>
  </si>
  <si>
    <t>3km女子40歳以上</t>
  </si>
  <si>
    <t>3km高校女子</t>
  </si>
  <si>
    <t>3km中学男子</t>
  </si>
  <si>
    <t>3km中学女子</t>
  </si>
  <si>
    <t>2km小学男子5～6年生</t>
  </si>
  <si>
    <t>2km小学女子5～6年生</t>
  </si>
  <si>
    <t>2km小学男女4年生以下</t>
  </si>
  <si>
    <t>2km親子ﾗﾝ・親&amp;小学男女1-4年のﾍﾟｱ</t>
  </si>
  <si>
    <t>2kmChallenged（チャレンジド）男女</t>
  </si>
  <si>
    <t>Taro</t>
    <phoneticPr fontId="1"/>
  </si>
  <si>
    <t>1：ハーフ男子陸連登録大学生の部</t>
  </si>
  <si>
    <t>2：ハーフ男子18～29歳以下</t>
  </si>
  <si>
    <t>3：ハーフ男子30歳代</t>
  </si>
  <si>
    <t>4：ハーフ男子40歳代</t>
  </si>
  <si>
    <t>5：ハーフ男子50歳代</t>
  </si>
  <si>
    <t>6：ハーフ男子60歳代</t>
  </si>
  <si>
    <t>7：ハーフ男子70歳以上</t>
  </si>
  <si>
    <t>8：ハーフ女子18～29歳以下</t>
  </si>
  <si>
    <t>9：ハーフ女子30歳代</t>
  </si>
  <si>
    <t>10：ハーフ女子40歳代</t>
  </si>
  <si>
    <t>11：ハーフ女子50歳代</t>
  </si>
  <si>
    <t>12：ハーフ女子60歳代以上</t>
  </si>
  <si>
    <t>13：10km男子18～39歳以下</t>
  </si>
  <si>
    <t>14：10km男子40歳代</t>
  </si>
  <si>
    <t>15：10km男子50歳代</t>
  </si>
  <si>
    <t>16：10km男子60歳以上</t>
  </si>
  <si>
    <t>17：10km男子70歳以上</t>
  </si>
  <si>
    <t>18：10km女子18～39歳以下</t>
  </si>
  <si>
    <t>19：10km女子40歳代</t>
  </si>
  <si>
    <t>20：10km女子50歳代</t>
  </si>
  <si>
    <t>21：10km女子60歳以上</t>
  </si>
  <si>
    <t>22：10km高校男子</t>
  </si>
  <si>
    <t>23：10km高校女子</t>
  </si>
  <si>
    <r>
      <rPr>
        <b/>
        <sz val="11"/>
        <color rgb="FF0000FF"/>
        <rFont val="ＭＳ Ｐゴシック"/>
        <family val="3"/>
        <charset val="128"/>
        <scheme val="minor"/>
      </rPr>
      <t>陸連・学連（大学生）登録者は必須。
＊10km・ハーフで年代別のエントリーでも陸連登録者は必要情報を、必ずご記入ください。</t>
    </r>
    <r>
      <rPr>
        <b/>
        <sz val="11"/>
        <color rgb="FFFF0000"/>
        <rFont val="ＭＳ Ｐゴシック"/>
        <family val="3"/>
        <charset val="128"/>
        <scheme val="minor"/>
      </rPr>
      <t xml:space="preserve">
高体連(高校生)・中体連(中学生)は登録番号やJAAF-IDが不明でも、アルファベットの氏名記載は必須！
＊姓はすべて大文字、名は頭文字のみ大文字。</t>
    </r>
    <rPh sb="6" eb="9">
      <t>ダイガクセイ</t>
    </rPh>
    <rPh sb="10" eb="13">
      <t>トウロクシャ</t>
    </rPh>
    <rPh sb="14" eb="16">
      <t>ヒッス</t>
    </rPh>
    <rPh sb="28" eb="31">
      <t>ネンダイベツ</t>
    </rPh>
    <rPh sb="39" eb="44">
      <t>リクレントウロクシャ</t>
    </rPh>
    <rPh sb="45" eb="49">
      <t>ヒツヨウジョウホウ</t>
    </rPh>
    <rPh sb="51" eb="52">
      <t>カナラ</t>
    </rPh>
    <rPh sb="54" eb="56">
      <t>キニュウ</t>
    </rPh>
    <rPh sb="63" eb="66">
      <t>コウタイレン</t>
    </rPh>
    <rPh sb="72" eb="75">
      <t>チュウタイレン</t>
    </rPh>
    <rPh sb="81" eb="85">
      <t>トウロクバンゴウ</t>
    </rPh>
    <rPh sb="94" eb="96">
      <t>フメイ</t>
    </rPh>
    <rPh sb="107" eb="111">
      <t>シメイキサイ</t>
    </rPh>
    <rPh sb="117" eb="118">
      <t>セイ</t>
    </rPh>
    <rPh sb="122" eb="125">
      <t>オオモジ</t>
    </rPh>
    <rPh sb="126" eb="127">
      <t>ナ</t>
    </rPh>
    <rPh sb="128" eb="131">
      <t>カシラモジ</t>
    </rPh>
    <rPh sb="133" eb="136">
      <t>オオモジ</t>
    </rPh>
    <phoneticPr fontId="1"/>
  </si>
  <si>
    <t>団　体　名</t>
    <rPh sb="0" eb="1">
      <t>ダン</t>
    </rPh>
    <rPh sb="2" eb="3">
      <t>カラダ</t>
    </rPh>
    <phoneticPr fontId="1"/>
  </si>
  <si>
    <t>氏名</t>
    <rPh sb="0" eb="2">
      <t>シメイ</t>
    </rPh>
    <phoneticPr fontId="1"/>
  </si>
  <si>
    <t>性別・年齢</t>
    <rPh sb="0" eb="2">
      <t>セイベツ</t>
    </rPh>
    <rPh sb="3" eb="5">
      <t>ネンレイ</t>
    </rPh>
    <phoneticPr fontId="1"/>
  </si>
  <si>
    <t>エントリー種目</t>
    <rPh sb="5" eb="7">
      <t>シュモク</t>
    </rPh>
    <phoneticPr fontId="1"/>
  </si>
  <si>
    <t>エントリー料</t>
    <rPh sb="5" eb="6">
      <t>リョウ</t>
    </rPh>
    <phoneticPr fontId="1"/>
  </si>
  <si>
    <t>エントリー料/合計</t>
    <rPh sb="5" eb="6">
      <t>リョウ</t>
    </rPh>
    <rPh sb="7" eb="9">
      <t>ゴウケイ</t>
    </rPh>
    <phoneticPr fontId="1"/>
  </si>
  <si>
    <t>関東学連</t>
    <rPh sb="0" eb="4">
      <t>カントウガクレン</t>
    </rPh>
    <phoneticPr fontId="1"/>
  </si>
  <si>
    <t>A54323</t>
  </si>
  <si>
    <t>A54324</t>
  </si>
  <si>
    <t>A54325</t>
  </si>
  <si>
    <t>A54326</t>
  </si>
  <si>
    <t>A54327</t>
  </si>
  <si>
    <t>A54322</t>
    <phoneticPr fontId="1"/>
  </si>
  <si>
    <t>11111111112</t>
    <phoneticPr fontId="1"/>
  </si>
  <si>
    <t>11111111113</t>
    <phoneticPr fontId="1"/>
  </si>
  <si>
    <t>11111111114</t>
    <phoneticPr fontId="1"/>
  </si>
  <si>
    <t>11111111115</t>
    <phoneticPr fontId="1"/>
  </si>
  <si>
    <t>11111111116</t>
    <phoneticPr fontId="1"/>
  </si>
  <si>
    <t>Ichiro</t>
    <phoneticPr fontId="1"/>
  </si>
  <si>
    <t>Mitsuko</t>
    <phoneticPr fontId="1"/>
  </si>
  <si>
    <t>Jiro</t>
    <phoneticPr fontId="1"/>
  </si>
  <si>
    <t>MIDORIKAWA</t>
    <phoneticPr fontId="1"/>
  </si>
  <si>
    <t>UGUISUZAKI</t>
    <phoneticPr fontId="1"/>
  </si>
  <si>
    <t>Yoko</t>
    <phoneticPr fontId="1"/>
  </si>
  <si>
    <t>CHATANI</t>
    <phoneticPr fontId="1"/>
  </si>
  <si>
    <t>黒羽大学</t>
    <rPh sb="0" eb="2">
      <t>クロハネ</t>
    </rPh>
    <rPh sb="2" eb="4">
      <t>ダイガク</t>
    </rPh>
    <phoneticPr fontId="1"/>
  </si>
  <si>
    <t>申告タイム</t>
    <rPh sb="0" eb="2">
      <t>シンコク</t>
    </rPh>
    <phoneticPr fontId="1"/>
  </si>
  <si>
    <t>JAAF ID</t>
    <phoneticPr fontId="1"/>
  </si>
  <si>
    <t>　</t>
    <phoneticPr fontId="1"/>
  </si>
  <si>
    <t>3km高校男子</t>
    <phoneticPr fontId="1"/>
  </si>
  <si>
    <t>24：3km男子18～39歳以下</t>
  </si>
  <si>
    <t>25：3km男子40歳以上</t>
  </si>
  <si>
    <t>26：3km女子18～39歳以下</t>
  </si>
  <si>
    <t>27：3km女子40歳以上</t>
  </si>
  <si>
    <t>28：3km高校男子</t>
  </si>
  <si>
    <t>29：3km高校女子</t>
  </si>
  <si>
    <t>30：3km中学男子</t>
  </si>
  <si>
    <t>31：3km中学女子</t>
  </si>
  <si>
    <t>32：2km小学男子5～6年生</t>
  </si>
  <si>
    <t>33：2km小学女子5～6年生</t>
  </si>
  <si>
    <t>34：2km小学男女4年生以下</t>
  </si>
  <si>
    <t>35：2km親子ﾗﾝ・親&amp;小学男女1-4年のﾍﾟｱ</t>
  </si>
  <si>
    <t>36：2kmChallenged（チャレンジド）男女</t>
  </si>
  <si>
    <r>
      <t>第17回東京･赤羽ハーフマラソン 大学対抗用　入力フォーム</t>
    </r>
    <r>
      <rPr>
        <b/>
        <sz val="11"/>
        <rFont val="ＭＳ Ｐゴシック"/>
        <family val="3"/>
        <charset val="128"/>
      </rPr>
      <t xml:space="preserve"> </t>
    </r>
    <r>
      <rPr>
        <b/>
        <sz val="11"/>
        <color rgb="FFFF0000"/>
        <rFont val="ＭＳ Ｐゴシック"/>
        <family val="3"/>
        <charset val="128"/>
      </rPr>
      <t>申込締切 2025年11月24日(月)</t>
    </r>
    <rPh sb="17" eb="19">
      <t>ダイガク</t>
    </rPh>
    <rPh sb="19" eb="21">
      <t>タイコウ</t>
    </rPh>
    <rPh sb="21" eb="22">
      <t>ヨウ</t>
    </rPh>
    <rPh sb="30" eb="34">
      <t>モウシコミシメキリ</t>
    </rPh>
    <rPh sb="39" eb="40">
      <t>ネン</t>
    </rPh>
    <rPh sb="42" eb="43">
      <t>ガツ</t>
    </rPh>
    <rPh sb="45" eb="46">
      <t>ニチ</t>
    </rPh>
    <rPh sb="47" eb="48">
      <t>ゲツ</t>
    </rPh>
    <phoneticPr fontId="1"/>
  </si>
  <si>
    <r>
      <t>※こちらから参加料金の合計金額をお知らせいたしますので</t>
    </r>
    <r>
      <rPr>
        <b/>
        <sz val="11"/>
        <color rgb="FFFF0000"/>
        <rFont val="ＭＳ Ｐゴシック"/>
        <family val="3"/>
        <charset val="128"/>
        <scheme val="minor"/>
      </rPr>
      <t>4日以内にご入金下さい。締め切り間際にお申し込みの場合、11月28日までにご入金下さい。</t>
    </r>
    <rPh sb="6" eb="10">
      <t>サンカリョウキン</t>
    </rPh>
    <rPh sb="11" eb="15">
      <t>ゴウケイキンガク</t>
    </rPh>
    <rPh sb="17" eb="18">
      <t>シ</t>
    </rPh>
    <rPh sb="28" eb="29">
      <t>ヒ</t>
    </rPh>
    <rPh sb="29" eb="31">
      <t>イナイ</t>
    </rPh>
    <rPh sb="33" eb="36">
      <t>ニュウキンクダ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</si>
</sst>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¥&quot;#,##0;&quot;¥&quot;\-#,##0"/>
    <numFmt numFmtId="41" formatCode="_ * #,##0_ ;_ * \-#,##0_ ;_ * &quot;-&quot;_ ;_ @_ "/>
    <numFmt numFmtId="176" formatCode="0_);[Red]\(0\)"/>
    <numFmt numFmtId="177" formatCode="yyyy/m/d;@"/>
    <numFmt numFmtId="178" formatCode="#,##0_ "/>
    <numFmt numFmtId="179" formatCode="#,###"/>
    <numFmt numFmtId="180" formatCode="@&quot;歳&quot;"/>
    <numFmt numFmtId="181" formatCode="[&lt;=999]000;[&lt;=9999]000\-00;000\-0000"/>
    <numFmt numFmtId="182" formatCode="#"/>
  </numFmts>
  <fonts count="5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2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0070C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3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8"/>
      <color theme="3"/>
      <name val="ＭＳ Ｐゴシック"/>
      <family val="3"/>
      <charset val="128"/>
      <scheme val="minor"/>
    </font>
    <font>
      <b/>
      <sz val="15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  <scheme val="minor"/>
    </font>
    <font>
      <b/>
      <sz val="14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3F3F3F"/>
      <name val="Arial"/>
      <family val="2"/>
    </font>
    <font>
      <b/>
      <sz val="10"/>
      <color rgb="FF0000FF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2"/>
      <color rgb="FF0000FF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2"/>
      <color indexed="10"/>
      <name val="MS P ゴシック"/>
      <family val="3"/>
      <charset val="128"/>
    </font>
    <font>
      <sz val="12"/>
      <color indexed="10"/>
      <name val="MS P ゴシック"/>
      <family val="3"/>
      <charset val="128"/>
    </font>
    <font>
      <b/>
      <sz val="10"/>
      <color theme="4"/>
      <name val="ＭＳ Ｐゴシック"/>
      <family val="3"/>
      <charset val="128"/>
      <scheme val="minor"/>
    </font>
    <font>
      <b/>
      <sz val="11"/>
      <color theme="1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2C5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rgb="FFD2FFB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5D5FF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slantDashDot">
        <color indexed="64"/>
      </left>
      <right style="slantDashDot">
        <color indexed="64"/>
      </right>
      <top style="thin">
        <color indexed="64"/>
      </top>
      <bottom/>
      <diagonal/>
    </border>
    <border>
      <left style="slantDashDot">
        <color indexed="64"/>
      </left>
      <right style="slantDashDot">
        <color indexed="64"/>
      </right>
      <top/>
      <bottom/>
      <diagonal/>
    </border>
    <border>
      <left style="slantDashDot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/>
  </cellStyleXfs>
  <cellXfs count="3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7" fillId="3" borderId="0" xfId="0" applyFont="1" applyFill="1" applyAlignment="1">
      <alignment horizontal="center" vertical="center" shrinkToFit="1"/>
    </xf>
    <xf numFmtId="0" fontId="0" fillId="5" borderId="1" xfId="0" applyFill="1" applyBorder="1" applyAlignment="1">
      <alignment horizontal="center" vertical="center" shrinkToFit="1"/>
    </xf>
    <xf numFmtId="0" fontId="0" fillId="6" borderId="0" xfId="0" applyFill="1">
      <alignment vertical="center"/>
    </xf>
    <xf numFmtId="0" fontId="0" fillId="6" borderId="0" xfId="0" applyFill="1" applyAlignment="1">
      <alignment vertical="center" shrinkToFit="1"/>
    </xf>
    <xf numFmtId="0" fontId="18" fillId="6" borderId="0" xfId="0" applyFont="1" applyFill="1" applyAlignment="1">
      <alignment vertical="center" shrinkToFit="1"/>
    </xf>
    <xf numFmtId="0" fontId="5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vertical="center" shrinkToFit="1"/>
    </xf>
    <xf numFmtId="178" fontId="16" fillId="6" borderId="0" xfId="0" applyNumberFormat="1" applyFont="1" applyFill="1" applyAlignment="1">
      <alignment vertical="center" shrinkToFit="1"/>
    </xf>
    <xf numFmtId="0" fontId="11" fillId="6" borderId="0" xfId="0" applyFont="1" applyFill="1" applyAlignment="1">
      <alignment vertical="center" shrinkToFit="1"/>
    </xf>
    <xf numFmtId="0" fontId="0" fillId="6" borderId="0" xfId="0" applyFill="1" applyAlignment="1">
      <alignment horizontal="left" vertical="center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vertical="center" shrinkToFit="1"/>
      <protection locked="0"/>
    </xf>
    <xf numFmtId="0" fontId="0" fillId="0" borderId="11" xfId="0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vertical="center" shrinkToFit="1"/>
      <protection locked="0"/>
    </xf>
    <xf numFmtId="0" fontId="20" fillId="6" borderId="1" xfId="0" applyFont="1" applyFill="1" applyBorder="1">
      <alignment vertical="center"/>
    </xf>
    <xf numFmtId="0" fontId="20" fillId="6" borderId="2" xfId="0" applyFont="1" applyFill="1" applyBorder="1">
      <alignment vertical="center"/>
    </xf>
    <xf numFmtId="0" fontId="20" fillId="6" borderId="30" xfId="0" applyFont="1" applyFill="1" applyBorder="1" applyAlignment="1">
      <alignment horizontal="center" vertical="center"/>
    </xf>
    <xf numFmtId="0" fontId="20" fillId="6" borderId="31" xfId="0" applyFont="1" applyFill="1" applyBorder="1">
      <alignment vertical="center"/>
    </xf>
    <xf numFmtId="0" fontId="14" fillId="6" borderId="12" xfId="3" applyFont="1" applyFill="1" applyBorder="1" applyAlignment="1">
      <alignment vertical="center"/>
    </xf>
    <xf numFmtId="0" fontId="20" fillId="6" borderId="32" xfId="0" applyFont="1" applyFill="1" applyBorder="1" applyAlignment="1">
      <alignment horizontal="center" vertical="center"/>
    </xf>
    <xf numFmtId="0" fontId="20" fillId="6" borderId="33" xfId="0" applyFont="1" applyFill="1" applyBorder="1" applyAlignment="1">
      <alignment horizontal="center" vertical="center"/>
    </xf>
    <xf numFmtId="0" fontId="20" fillId="6" borderId="34" xfId="0" applyFont="1" applyFill="1" applyBorder="1">
      <alignment vertical="center"/>
    </xf>
    <xf numFmtId="0" fontId="20" fillId="6" borderId="34" xfId="0" applyFont="1" applyFill="1" applyBorder="1" applyAlignment="1">
      <alignment vertical="center" shrinkToFit="1"/>
    </xf>
    <xf numFmtId="0" fontId="21" fillId="6" borderId="0" xfId="0" applyFont="1" applyFill="1">
      <alignment vertical="center"/>
    </xf>
    <xf numFmtId="0" fontId="21" fillId="0" borderId="0" xfId="0" applyFont="1">
      <alignment vertical="center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49" fontId="7" fillId="0" borderId="7" xfId="0" applyNumberFormat="1" applyFont="1" applyBorder="1" applyAlignment="1" applyProtection="1">
      <alignment horizontal="center" vertical="center" shrinkToFit="1"/>
      <protection locked="0"/>
    </xf>
    <xf numFmtId="0" fontId="6" fillId="6" borderId="0" xfId="0" applyFont="1" applyFill="1" applyAlignment="1">
      <alignment vertical="center" shrinkToFit="1"/>
    </xf>
    <xf numFmtId="178" fontId="17" fillId="6" borderId="0" xfId="0" applyNumberFormat="1" applyFont="1" applyFill="1" applyAlignment="1">
      <alignment vertical="center" shrinkToFit="1"/>
    </xf>
    <xf numFmtId="0" fontId="4" fillId="0" borderId="0" xfId="0" applyFont="1" applyAlignment="1">
      <alignment vertical="center" shrinkToFit="1"/>
    </xf>
    <xf numFmtId="0" fontId="7" fillId="4" borderId="0" xfId="0" applyFont="1" applyFill="1" applyAlignment="1">
      <alignment horizontal="center" vertical="center" shrinkToFit="1"/>
    </xf>
    <xf numFmtId="0" fontId="7" fillId="7" borderId="0" xfId="0" applyFont="1" applyFill="1" applyAlignment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49" fontId="7" fillId="0" borderId="18" xfId="0" applyNumberFormat="1" applyFont="1" applyBorder="1" applyAlignment="1" applyProtection="1">
      <alignment horizontal="center" vertical="center" shrinkToFit="1"/>
      <protection locked="0"/>
    </xf>
    <xf numFmtId="49" fontId="7" fillId="0" borderId="17" xfId="0" applyNumberFormat="1" applyFont="1" applyBorder="1" applyAlignment="1" applyProtection="1">
      <alignment horizontal="center" vertical="center" shrinkToFit="1"/>
      <protection locked="0"/>
    </xf>
    <xf numFmtId="0" fontId="0" fillId="0" borderId="41" xfId="0" applyBorder="1" applyAlignment="1">
      <alignment vertical="center" shrinkToFit="1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49" fontId="7" fillId="0" borderId="11" xfId="0" applyNumberFormat="1" applyFont="1" applyBorder="1" applyAlignment="1" applyProtection="1">
      <alignment horizontal="center" vertical="center" shrinkToFit="1"/>
      <protection locked="0"/>
    </xf>
    <xf numFmtId="0" fontId="0" fillId="0" borderId="43" xfId="0" applyBorder="1" applyAlignment="1">
      <alignment vertical="center" shrinkToFit="1"/>
    </xf>
    <xf numFmtId="38" fontId="28" fillId="12" borderId="0" xfId="2" applyFont="1" applyFill="1" applyBorder="1" applyAlignment="1" applyProtection="1">
      <alignment horizontal="center" vertical="center"/>
    </xf>
    <xf numFmtId="0" fontId="28" fillId="15" borderId="0" xfId="0" applyFont="1" applyFill="1" applyAlignment="1">
      <alignment horizontal="center" vertical="center"/>
    </xf>
    <xf numFmtId="14" fontId="28" fillId="15" borderId="0" xfId="0" applyNumberFormat="1" applyFont="1" applyFill="1" applyAlignment="1">
      <alignment horizontal="center" vertical="center"/>
    </xf>
    <xf numFmtId="0" fontId="28" fillId="16" borderId="0" xfId="0" applyFont="1" applyFill="1" applyAlignment="1">
      <alignment horizontal="center"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7" fillId="14" borderId="0" xfId="0" applyFont="1" applyFill="1" applyAlignment="1">
      <alignment horizontal="right" vertical="center"/>
    </xf>
    <xf numFmtId="14" fontId="3" fillId="14" borderId="0" xfId="0" applyNumberFormat="1" applyFont="1" applyFill="1">
      <alignment vertical="center"/>
    </xf>
    <xf numFmtId="0" fontId="28" fillId="14" borderId="0" xfId="0" applyFont="1" applyFill="1" applyAlignment="1">
      <alignment horizontal="center" vertical="center"/>
    </xf>
    <xf numFmtId="177" fontId="28" fillId="14" borderId="0" xfId="0" applyNumberFormat="1" applyFont="1" applyFill="1" applyAlignment="1">
      <alignment horizontal="center" vertical="center"/>
    </xf>
    <xf numFmtId="0" fontId="28" fillId="14" borderId="0" xfId="0" applyFont="1" applyFill="1" applyAlignment="1">
      <alignment horizontal="center" vertical="center" wrapText="1"/>
    </xf>
    <xf numFmtId="0" fontId="27" fillId="14" borderId="0" xfId="1" applyFont="1" applyFill="1" applyAlignment="1" applyProtection="1">
      <alignment horizontal="center" vertical="center"/>
    </xf>
    <xf numFmtId="0" fontId="29" fillId="14" borderId="0" xfId="0" applyFont="1" applyFill="1" applyAlignment="1">
      <alignment horizontal="center" vertical="center" shrinkToFit="1"/>
    </xf>
    <xf numFmtId="49" fontId="29" fillId="14" borderId="0" xfId="0" applyNumberFormat="1" applyFont="1" applyFill="1" applyAlignment="1">
      <alignment horizontal="center" vertical="center" shrinkToFit="1"/>
    </xf>
    <xf numFmtId="0" fontId="30" fillId="17" borderId="0" xfId="0" applyFont="1" applyFill="1" applyAlignment="1">
      <alignment horizontal="center" vertical="center" shrinkToFit="1"/>
    </xf>
    <xf numFmtId="176" fontId="0" fillId="0" borderId="14" xfId="0" applyNumberFormat="1" applyBorder="1" applyAlignment="1">
      <alignment vertical="center" shrinkToFit="1"/>
    </xf>
    <xf numFmtId="0" fontId="0" fillId="0" borderId="6" xfId="0" applyBorder="1" applyAlignment="1" applyProtection="1">
      <alignment horizontal="center" vertical="center" shrinkToFit="1"/>
      <protection locked="0"/>
    </xf>
    <xf numFmtId="177" fontId="0" fillId="0" borderId="4" xfId="0" applyNumberFormat="1" applyBorder="1" applyAlignment="1" applyProtection="1">
      <alignment vertical="center" shrinkToFit="1"/>
      <protection locked="0"/>
    </xf>
    <xf numFmtId="0" fontId="0" fillId="0" borderId="4" xfId="0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0" fillId="0" borderId="44" xfId="0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177" fontId="0" fillId="0" borderId="17" xfId="0" applyNumberFormat="1" applyBorder="1" applyAlignment="1" applyProtection="1">
      <alignment vertical="center" shrinkToFit="1"/>
      <protection locked="0"/>
    </xf>
    <xf numFmtId="0" fontId="0" fillId="0" borderId="17" xfId="0" applyBorder="1" applyAlignment="1">
      <alignment vertical="center" shrinkToFit="1"/>
    </xf>
    <xf numFmtId="0" fontId="0" fillId="2" borderId="17" xfId="0" applyFill="1" applyBorder="1" applyAlignment="1">
      <alignment vertical="center" shrinkToFit="1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38" fontId="0" fillId="12" borderId="7" xfId="2" applyFont="1" applyFill="1" applyBorder="1" applyAlignment="1" applyProtection="1">
      <alignment vertical="center" shrinkToFit="1"/>
    </xf>
    <xf numFmtId="0" fontId="0" fillId="15" borderId="9" xfId="0" applyFill="1" applyBorder="1" applyAlignment="1" applyProtection="1">
      <alignment vertical="center" shrinkToFit="1"/>
      <protection locked="0"/>
    </xf>
    <xf numFmtId="0" fontId="0" fillId="15" borderId="4" xfId="0" applyFill="1" applyBorder="1" applyAlignment="1" applyProtection="1">
      <alignment vertical="center" shrinkToFit="1"/>
      <protection locked="0"/>
    </xf>
    <xf numFmtId="0" fontId="0" fillId="15" borderId="4" xfId="0" applyFill="1" applyBorder="1" applyAlignment="1" applyProtection="1">
      <alignment horizontal="center" vertical="center" shrinkToFit="1"/>
      <protection locked="0"/>
    </xf>
    <xf numFmtId="0" fontId="0" fillId="15" borderId="7" xfId="0" applyFill="1" applyBorder="1" applyAlignment="1" applyProtection="1">
      <alignment horizontal="center" vertical="center" shrinkToFit="1"/>
      <protection locked="0"/>
    </xf>
    <xf numFmtId="0" fontId="0" fillId="15" borderId="17" xfId="0" applyFill="1" applyBorder="1" applyAlignment="1" applyProtection="1">
      <alignment vertical="center" shrinkToFit="1"/>
      <protection locked="0"/>
    </xf>
    <xf numFmtId="0" fontId="0" fillId="16" borderId="13" xfId="0" applyFill="1" applyBorder="1" applyAlignment="1" applyProtection="1">
      <alignment vertical="center" shrinkToFit="1"/>
      <protection locked="0"/>
    </xf>
    <xf numFmtId="0" fontId="0" fillId="16" borderId="19" xfId="0" applyFill="1" applyBorder="1" applyAlignment="1" applyProtection="1">
      <alignment vertical="center" shrinkToFit="1"/>
      <protection locked="0"/>
    </xf>
    <xf numFmtId="176" fontId="0" fillId="0" borderId="20" xfId="0" applyNumberFormat="1" applyBorder="1" applyAlignment="1">
      <alignment vertical="center" shrinkToFit="1"/>
    </xf>
    <xf numFmtId="0" fontId="0" fillId="0" borderId="9" xfId="0" applyBorder="1" applyAlignment="1" applyProtection="1">
      <alignment horizontal="center" vertical="center" shrinkToFit="1"/>
      <protection locked="0"/>
    </xf>
    <xf numFmtId="177" fontId="0" fillId="0" borderId="10" xfId="0" applyNumberFormat="1" applyBorder="1" applyAlignment="1" applyProtection="1">
      <alignment vertical="center" shrinkToFit="1"/>
      <protection locked="0"/>
    </xf>
    <xf numFmtId="0" fontId="0" fillId="0" borderId="10" xfId="0" applyBorder="1" applyAlignment="1">
      <alignment vertical="center" shrinkToFit="1"/>
    </xf>
    <xf numFmtId="0" fontId="0" fillId="2" borderId="10" xfId="0" applyFill="1" applyBorder="1" applyAlignment="1">
      <alignment vertical="center" shrinkToFit="1"/>
    </xf>
    <xf numFmtId="0" fontId="0" fillId="0" borderId="10" xfId="0" applyBorder="1" applyAlignment="1" applyProtection="1">
      <alignment vertical="center" shrinkToFit="1"/>
      <protection locked="0"/>
    </xf>
    <xf numFmtId="178" fontId="0" fillId="6" borderId="0" xfId="0" applyNumberFormat="1" applyFill="1" applyAlignment="1">
      <alignment vertical="center" shrinkToFit="1"/>
    </xf>
    <xf numFmtId="0" fontId="21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shrinkToFit="1"/>
    </xf>
    <xf numFmtId="0" fontId="17" fillId="6" borderId="1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shrinkToFit="1"/>
    </xf>
    <xf numFmtId="41" fontId="0" fillId="2" borderId="1" xfId="0" applyNumberFormat="1" applyFill="1" applyBorder="1" applyAlignment="1">
      <alignment horizontal="center" vertical="center" shrinkToFit="1"/>
    </xf>
    <xf numFmtId="0" fontId="18" fillId="2" borderId="29" xfId="0" applyFont="1" applyFill="1" applyBorder="1" applyAlignment="1">
      <alignment vertical="center" shrinkToFit="1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21" fillId="0" borderId="47" xfId="0" applyFont="1" applyBorder="1" applyAlignment="1">
      <alignment horizontal="center" vertical="center"/>
    </xf>
    <xf numFmtId="0" fontId="21" fillId="0" borderId="48" xfId="0" applyFont="1" applyBorder="1">
      <alignment vertical="center"/>
    </xf>
    <xf numFmtId="0" fontId="0" fillId="6" borderId="48" xfId="0" applyFill="1" applyBorder="1" applyAlignment="1">
      <alignment vertical="center" shrinkToFit="1"/>
    </xf>
    <xf numFmtId="41" fontId="0" fillId="6" borderId="48" xfId="0" applyNumberFormat="1" applyFill="1" applyBorder="1" applyAlignment="1">
      <alignment vertical="center" shrinkToFit="1"/>
    </xf>
    <xf numFmtId="178" fontId="0" fillId="6" borderId="48" xfId="0" applyNumberFormat="1" applyFill="1" applyBorder="1" applyAlignment="1">
      <alignment vertical="center" shrinkToFit="1"/>
    </xf>
    <xf numFmtId="49" fontId="0" fillId="6" borderId="48" xfId="0" applyNumberFormat="1" applyFill="1" applyBorder="1" applyAlignment="1">
      <alignment vertical="center" shrinkToFit="1"/>
    </xf>
    <xf numFmtId="49" fontId="0" fillId="6" borderId="47" xfId="0" applyNumberFormat="1" applyFill="1" applyBorder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41" fontId="0" fillId="6" borderId="1" xfId="0" applyNumberFormat="1" applyFill="1" applyBorder="1" applyAlignment="1">
      <alignment vertical="center" shrinkToFit="1"/>
    </xf>
    <xf numFmtId="0" fontId="0" fillId="16" borderId="49" xfId="0" applyFill="1" applyBorder="1" applyAlignment="1" applyProtection="1">
      <alignment vertical="center" shrinkToFit="1"/>
      <protection locked="0"/>
    </xf>
    <xf numFmtId="0" fontId="0" fillId="16" borderId="46" xfId="0" applyFill="1" applyBorder="1" applyAlignment="1" applyProtection="1">
      <alignment vertical="center" shrinkToFit="1"/>
      <protection locked="0"/>
    </xf>
    <xf numFmtId="0" fontId="0" fillId="16" borderId="50" xfId="0" applyFill="1" applyBorder="1" applyAlignment="1" applyProtection="1">
      <alignment vertical="center" shrinkToFit="1"/>
      <protection locked="0"/>
    </xf>
    <xf numFmtId="0" fontId="0" fillId="16" borderId="1" xfId="0" applyFill="1" applyBorder="1" applyAlignment="1" applyProtection="1">
      <alignment horizontal="center" vertical="center" shrinkToFit="1"/>
      <protection locked="0"/>
    </xf>
    <xf numFmtId="0" fontId="31" fillId="0" borderId="0" xfId="0" applyFont="1" applyAlignment="1">
      <alignment horizontal="center" vertical="center"/>
    </xf>
    <xf numFmtId="0" fontId="0" fillId="16" borderId="34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2" borderId="17" xfId="0" applyFill="1" applyBorder="1" applyAlignment="1" applyProtection="1">
      <alignment vertical="center" shrinkToFit="1"/>
      <protection locked="0"/>
    </xf>
    <xf numFmtId="178" fontId="17" fillId="2" borderId="0" xfId="0" applyNumberFormat="1" applyFont="1" applyFill="1" applyAlignment="1">
      <alignment vertical="center" shrinkToFit="1"/>
    </xf>
    <xf numFmtId="0" fontId="18" fillId="2" borderId="0" xfId="0" applyFont="1" applyFill="1" applyAlignment="1">
      <alignment vertical="center" shrinkToFit="1"/>
    </xf>
    <xf numFmtId="0" fontId="29" fillId="2" borderId="0" xfId="0" applyFont="1" applyFill="1" applyAlignment="1">
      <alignment horizontal="center" vertical="center"/>
    </xf>
    <xf numFmtId="0" fontId="18" fillId="2" borderId="25" xfId="0" applyFont="1" applyFill="1" applyBorder="1" applyAlignment="1" applyProtection="1">
      <alignment vertical="center" shrinkToFit="1"/>
      <protection locked="0"/>
    </xf>
    <xf numFmtId="0" fontId="28" fillId="2" borderId="0" xfId="0" applyFont="1" applyFill="1" applyAlignment="1">
      <alignment horizontal="center" vertical="center"/>
    </xf>
    <xf numFmtId="0" fontId="31" fillId="2" borderId="0" xfId="0" applyFont="1" applyFill="1">
      <alignment vertical="center"/>
    </xf>
    <xf numFmtId="0" fontId="7" fillId="2" borderId="0" xfId="0" applyFont="1" applyFill="1" applyAlignment="1">
      <alignment horizontal="center" vertical="center" shrinkToFit="1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16" borderId="35" xfId="0" applyFill="1" applyBorder="1" applyAlignment="1" applyProtection="1">
      <alignment vertical="center" shrinkToFit="1"/>
      <protection locked="0"/>
    </xf>
    <xf numFmtId="0" fontId="0" fillId="16" borderId="51" xfId="0" applyFill="1" applyBorder="1" applyAlignment="1" applyProtection="1">
      <alignment vertical="center" shrinkToFit="1"/>
      <protection locked="0"/>
    </xf>
    <xf numFmtId="0" fontId="0" fillId="15" borderId="11" xfId="0" applyFill="1" applyBorder="1" applyAlignment="1" applyProtection="1">
      <alignment horizontal="center" vertical="center" shrinkToFit="1"/>
      <protection locked="0"/>
    </xf>
    <xf numFmtId="0" fontId="0" fillId="15" borderId="18" xfId="0" applyFill="1" applyBorder="1" applyAlignment="1" applyProtection="1">
      <alignment horizontal="center" vertical="center" shrinkToFit="1"/>
      <protection locked="0"/>
    </xf>
    <xf numFmtId="0" fontId="0" fillId="15" borderId="9" xfId="0" applyFill="1" applyBorder="1" applyAlignment="1" applyProtection="1">
      <alignment horizontal="center" vertical="center" shrinkToFit="1"/>
      <protection locked="0"/>
    </xf>
    <xf numFmtId="58" fontId="0" fillId="15" borderId="4" xfId="0" applyNumberFormat="1" applyFill="1" applyBorder="1" applyAlignment="1" applyProtection="1">
      <alignment horizontal="center" vertical="center" shrinkToFit="1"/>
      <protection locked="0"/>
    </xf>
    <xf numFmtId="14" fontId="0" fillId="15" borderId="4" xfId="0" applyNumberFormat="1" applyFill="1" applyBorder="1" applyAlignment="1" applyProtection="1">
      <alignment horizontal="center" vertical="center" shrinkToFit="1"/>
      <protection locked="0"/>
    </xf>
    <xf numFmtId="0" fontId="0" fillId="15" borderId="17" xfId="0" applyFill="1" applyBorder="1" applyAlignment="1" applyProtection="1">
      <alignment horizontal="center" vertical="center" shrinkToFit="1"/>
      <protection locked="0"/>
    </xf>
    <xf numFmtId="49" fontId="18" fillId="6" borderId="2" xfId="0" applyNumberFormat="1" applyFont="1" applyFill="1" applyBorder="1" applyAlignment="1" applyProtection="1">
      <alignment horizontal="center" vertical="center" shrinkToFit="1"/>
      <protection locked="0"/>
    </xf>
    <xf numFmtId="0" fontId="33" fillId="14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0" borderId="11" xfId="1" applyBorder="1" applyAlignment="1" applyProtection="1">
      <alignment vertical="center" shrinkToFit="1"/>
      <protection locked="0"/>
    </xf>
    <xf numFmtId="0" fontId="25" fillId="6" borderId="0" xfId="0" applyFont="1" applyFill="1">
      <alignment vertical="center"/>
    </xf>
    <xf numFmtId="0" fontId="15" fillId="6" borderId="0" xfId="0" applyFont="1" applyFill="1">
      <alignment vertical="center"/>
    </xf>
    <xf numFmtId="0" fontId="5" fillId="6" borderId="0" xfId="0" applyFont="1" applyFill="1">
      <alignment vertical="center"/>
    </xf>
    <xf numFmtId="0" fontId="5" fillId="6" borderId="26" xfId="0" applyFont="1" applyFill="1" applyBorder="1">
      <alignment vertical="center"/>
    </xf>
    <xf numFmtId="0" fontId="21" fillId="2" borderId="2" xfId="0" applyFont="1" applyFill="1" applyBorder="1">
      <alignment vertical="center"/>
    </xf>
    <xf numFmtId="0" fontId="21" fillId="2" borderId="3" xfId="0" applyFont="1" applyFill="1" applyBorder="1">
      <alignment vertical="center"/>
    </xf>
    <xf numFmtId="0" fontId="21" fillId="2" borderId="5" xfId="0" applyFont="1" applyFill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2" borderId="0" xfId="0" applyFill="1">
      <alignment vertical="center"/>
    </xf>
    <xf numFmtId="0" fontId="0" fillId="16" borderId="0" xfId="0" applyFill="1" applyAlignment="1">
      <alignment horizontal="center" vertical="center" shrinkToFit="1"/>
    </xf>
    <xf numFmtId="0" fontId="0" fillId="0" borderId="42" xfId="0" applyBorder="1" applyAlignment="1">
      <alignment vertical="center" shrinkToFit="1"/>
    </xf>
    <xf numFmtId="14" fontId="3" fillId="2" borderId="21" xfId="0" applyNumberFormat="1" applyFont="1" applyFill="1" applyBorder="1" applyAlignment="1">
      <alignment vertical="center" shrinkToFit="1"/>
    </xf>
    <xf numFmtId="0" fontId="16" fillId="13" borderId="11" xfId="0" applyFont="1" applyFill="1" applyBorder="1" applyAlignment="1">
      <alignment horizontal="center" vertical="center" shrinkToFit="1"/>
    </xf>
    <xf numFmtId="14" fontId="3" fillId="2" borderId="22" xfId="0" applyNumberFormat="1" applyFont="1" applyFill="1" applyBorder="1" applyAlignment="1">
      <alignment vertical="center" shrinkToFit="1"/>
    </xf>
    <xf numFmtId="0" fontId="16" fillId="13" borderId="7" xfId="0" applyFont="1" applyFill="1" applyBorder="1" applyAlignment="1">
      <alignment horizontal="center" vertical="center" shrinkToFit="1"/>
    </xf>
    <xf numFmtId="14" fontId="0" fillId="2" borderId="23" xfId="0" applyNumberFormat="1" applyFill="1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14" fontId="3" fillId="2" borderId="24" xfId="0" applyNumberFormat="1" applyFont="1" applyFill="1" applyBorder="1" applyAlignment="1">
      <alignment vertical="center" shrinkToFit="1"/>
    </xf>
    <xf numFmtId="0" fontId="16" fillId="13" borderId="18" xfId="0" applyFont="1" applyFill="1" applyBorder="1" applyAlignment="1">
      <alignment horizontal="center" vertical="center" shrinkToFit="1"/>
    </xf>
    <xf numFmtId="14" fontId="0" fillId="0" borderId="1" xfId="0" applyNumberFormat="1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left" vertical="center" shrinkToFit="1"/>
      <protection locked="0"/>
    </xf>
    <xf numFmtId="0" fontId="0" fillId="2" borderId="6" xfId="0" applyFill="1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2" borderId="16" xfId="0" applyFill="1" applyBorder="1" applyAlignment="1" applyProtection="1">
      <alignment horizontal="left" vertical="center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38" fontId="0" fillId="12" borderId="60" xfId="2" applyFont="1" applyFill="1" applyBorder="1" applyAlignment="1" applyProtection="1">
      <alignment vertical="center" shrinkToFit="1"/>
    </xf>
    <xf numFmtId="0" fontId="7" fillId="10" borderId="28" xfId="0" applyFont="1" applyFill="1" applyBorder="1" applyAlignment="1">
      <alignment horizontal="center" vertical="center" shrinkToFit="1"/>
    </xf>
    <xf numFmtId="0" fontId="0" fillId="2" borderId="17" xfId="0" applyFill="1" applyBorder="1" applyAlignment="1" applyProtection="1">
      <alignment horizontal="left" vertical="center" shrinkToFit="1"/>
      <protection locked="0"/>
    </xf>
    <xf numFmtId="0" fontId="0" fillId="19" borderId="61" xfId="0" applyFill="1" applyBorder="1" applyAlignment="1">
      <alignment vertical="center" shrinkToFit="1"/>
    </xf>
    <xf numFmtId="0" fontId="0" fillId="19" borderId="62" xfId="0" applyFill="1" applyBorder="1" applyAlignment="1">
      <alignment vertical="center" shrinkToFit="1"/>
    </xf>
    <xf numFmtId="0" fontId="18" fillId="19" borderId="61" xfId="0" applyFont="1" applyFill="1" applyBorder="1" applyAlignment="1">
      <alignment vertical="center" shrinkToFit="1"/>
    </xf>
    <xf numFmtId="0" fontId="18" fillId="19" borderId="62" xfId="0" applyFont="1" applyFill="1" applyBorder="1" applyAlignment="1">
      <alignment vertical="center" shrinkToFit="1"/>
    </xf>
    <xf numFmtId="0" fontId="28" fillId="18" borderId="61" xfId="0" applyFont="1" applyFill="1" applyBorder="1" applyAlignment="1">
      <alignment horizontal="center" vertical="center"/>
    </xf>
    <xf numFmtId="0" fontId="28" fillId="18" borderId="62" xfId="0" applyFont="1" applyFill="1" applyBorder="1" applyAlignment="1">
      <alignment horizontal="center" vertical="center"/>
    </xf>
    <xf numFmtId="0" fontId="7" fillId="3" borderId="63" xfId="0" applyFont="1" applyFill="1" applyBorder="1" applyAlignment="1">
      <alignment horizontal="center" vertical="center" shrinkToFit="1"/>
    </xf>
    <xf numFmtId="0" fontId="0" fillId="0" borderId="60" xfId="0" applyBorder="1" applyAlignment="1" applyProtection="1">
      <alignment vertical="center" shrinkToFit="1"/>
      <protection locked="0"/>
    </xf>
    <xf numFmtId="49" fontId="40" fillId="18" borderId="0" xfId="1" applyNumberFormat="1" applyFont="1" applyFill="1" applyAlignment="1" applyProtection="1">
      <alignment horizontal="center" vertical="center" shrinkToFit="1"/>
    </xf>
    <xf numFmtId="49" fontId="41" fillId="0" borderId="11" xfId="1" applyNumberFormat="1" applyFont="1" applyBorder="1" applyAlignment="1" applyProtection="1">
      <alignment vertical="center" shrinkToFit="1"/>
      <protection locked="0"/>
    </xf>
    <xf numFmtId="49" fontId="41" fillId="0" borderId="7" xfId="0" applyNumberFormat="1" applyFont="1" applyBorder="1" applyAlignment="1" applyProtection="1">
      <alignment vertical="center" shrinkToFit="1"/>
      <protection locked="0"/>
    </xf>
    <xf numFmtId="49" fontId="41" fillId="0" borderId="18" xfId="0" applyNumberFormat="1" applyFont="1" applyBorder="1" applyAlignment="1" applyProtection="1">
      <alignment vertical="center" shrinkToFit="1"/>
      <protection locked="0"/>
    </xf>
    <xf numFmtId="0" fontId="10" fillId="0" borderId="7" xfId="1" applyBorder="1" applyAlignment="1" applyProtection="1">
      <alignment vertical="center" shrinkToFit="1"/>
      <protection locked="0"/>
    </xf>
    <xf numFmtId="0" fontId="40" fillId="18" borderId="0" xfId="1" applyFont="1" applyFill="1" applyAlignment="1" applyProtection="1">
      <alignment horizontal="center" vertical="center"/>
    </xf>
    <xf numFmtId="0" fontId="18" fillId="0" borderId="11" xfId="1" applyFont="1" applyBorder="1" applyAlignment="1" applyProtection="1">
      <alignment vertical="center" shrinkToFit="1"/>
      <protection locked="0"/>
    </xf>
    <xf numFmtId="0" fontId="18" fillId="0" borderId="7" xfId="0" applyFont="1" applyBorder="1" applyAlignment="1" applyProtection="1">
      <alignment vertical="center" shrinkToFit="1"/>
      <protection locked="0"/>
    </xf>
    <xf numFmtId="0" fontId="18" fillId="0" borderId="18" xfId="0" applyFont="1" applyBorder="1" applyAlignment="1" applyProtection="1">
      <alignment vertical="center" shrinkToFit="1"/>
      <protection locked="0"/>
    </xf>
    <xf numFmtId="14" fontId="17" fillId="0" borderId="1" xfId="0" applyNumberFormat="1" applyFont="1" applyBorder="1" applyAlignment="1" applyProtection="1">
      <alignment horizontal="center" vertical="center" shrinkToFit="1"/>
      <protection locked="0"/>
    </xf>
    <xf numFmtId="0" fontId="20" fillId="0" borderId="1" xfId="0" applyFont="1" applyBorder="1">
      <alignment vertical="center"/>
    </xf>
    <xf numFmtId="0" fontId="14" fillId="0" borderId="13" xfId="3" applyFont="1" applyBorder="1" applyAlignment="1">
      <alignment vertical="center"/>
    </xf>
    <xf numFmtId="0" fontId="14" fillId="15" borderId="13" xfId="3" applyFont="1" applyFill="1" applyBorder="1" applyAlignment="1">
      <alignment vertical="center"/>
    </xf>
    <xf numFmtId="0" fontId="14" fillId="15" borderId="19" xfId="3" applyFont="1" applyFill="1" applyBorder="1" applyAlignment="1">
      <alignment vertical="center"/>
    </xf>
    <xf numFmtId="0" fontId="14" fillId="12" borderId="13" xfId="3" applyFont="1" applyFill="1" applyBorder="1" applyAlignment="1">
      <alignment vertical="center"/>
    </xf>
    <xf numFmtId="0" fontId="14" fillId="16" borderId="13" xfId="3" applyFont="1" applyFill="1" applyBorder="1" applyAlignment="1">
      <alignment vertical="center"/>
    </xf>
    <xf numFmtId="0" fontId="20" fillId="20" borderId="1" xfId="0" applyFont="1" applyFill="1" applyBorder="1">
      <alignment vertical="center"/>
    </xf>
    <xf numFmtId="0" fontId="42" fillId="19" borderId="0" xfId="0" applyFont="1" applyFill="1">
      <alignment vertical="center"/>
    </xf>
    <xf numFmtId="14" fontId="0" fillId="15" borderId="9" xfId="0" applyNumberFormat="1" applyFill="1" applyBorder="1" applyAlignment="1" applyProtection="1">
      <alignment horizontal="center" vertical="center" shrinkToFit="1"/>
      <protection locked="0"/>
    </xf>
    <xf numFmtId="180" fontId="34" fillId="6" borderId="68" xfId="0" applyNumberFormat="1" applyFont="1" applyFill="1" applyBorder="1" applyAlignment="1">
      <alignment horizontal="right" vertical="center"/>
    </xf>
    <xf numFmtId="179" fontId="34" fillId="6" borderId="68" xfId="0" applyNumberFormat="1" applyFont="1" applyFill="1" applyBorder="1">
      <alignment vertical="center"/>
    </xf>
    <xf numFmtId="0" fontId="34" fillId="6" borderId="68" xfId="0" applyFont="1" applyFill="1" applyBorder="1" applyAlignment="1">
      <alignment horizontal="center" vertical="center"/>
    </xf>
    <xf numFmtId="179" fontId="34" fillId="6" borderId="68" xfId="0" applyNumberFormat="1" applyFont="1" applyFill="1" applyBorder="1" applyAlignment="1">
      <alignment horizontal="center" vertical="center"/>
    </xf>
    <xf numFmtId="38" fontId="34" fillId="6" borderId="69" xfId="0" applyNumberFormat="1" applyFont="1" applyFill="1" applyBorder="1">
      <alignment vertical="center"/>
    </xf>
    <xf numFmtId="180" fontId="34" fillId="6" borderId="71" xfId="0" applyNumberFormat="1" applyFont="1" applyFill="1" applyBorder="1" applyAlignment="1">
      <alignment horizontal="right" vertical="center"/>
    </xf>
    <xf numFmtId="179" fontId="34" fillId="6" borderId="71" xfId="0" applyNumberFormat="1" applyFont="1" applyFill="1" applyBorder="1">
      <alignment vertical="center"/>
    </xf>
    <xf numFmtId="38" fontId="34" fillId="6" borderId="72" xfId="0" applyNumberFormat="1" applyFont="1" applyFill="1" applyBorder="1">
      <alignment vertical="center"/>
    </xf>
    <xf numFmtId="180" fontId="34" fillId="6" borderId="74" xfId="0" applyNumberFormat="1" applyFont="1" applyFill="1" applyBorder="1" applyAlignment="1">
      <alignment horizontal="right" vertical="center"/>
    </xf>
    <xf numFmtId="179" fontId="34" fillId="6" borderId="74" xfId="0" applyNumberFormat="1" applyFont="1" applyFill="1" applyBorder="1">
      <alignment vertical="center"/>
    </xf>
    <xf numFmtId="38" fontId="34" fillId="6" borderId="75" xfId="0" applyNumberFormat="1" applyFont="1" applyFill="1" applyBorder="1">
      <alignment vertical="center"/>
    </xf>
    <xf numFmtId="0" fontId="34" fillId="6" borderId="0" xfId="0" applyFont="1" applyFill="1">
      <alignment vertical="center"/>
    </xf>
    <xf numFmtId="38" fontId="0" fillId="6" borderId="0" xfId="0" applyNumberFormat="1" applyFill="1">
      <alignment vertical="center"/>
    </xf>
    <xf numFmtId="14" fontId="48" fillId="6" borderId="1" xfId="0" applyNumberFormat="1" applyFont="1" applyFill="1" applyBorder="1" applyAlignment="1">
      <alignment horizontal="center" vertical="center" shrinkToFit="1"/>
    </xf>
    <xf numFmtId="0" fontId="48" fillId="6" borderId="1" xfId="0" applyFont="1" applyFill="1" applyBorder="1" applyAlignment="1">
      <alignment vertical="center" shrinkToFit="1"/>
    </xf>
    <xf numFmtId="0" fontId="8" fillId="21" borderId="1" xfId="0" applyFont="1" applyFill="1" applyBorder="1" applyAlignment="1">
      <alignment horizontal="center" vertical="center" shrinkToFit="1"/>
    </xf>
    <xf numFmtId="0" fontId="8" fillId="21" borderId="1" xfId="0" applyFont="1" applyFill="1" applyBorder="1" applyAlignment="1">
      <alignment horizontal="center" vertical="center" wrapText="1" shrinkToFit="1"/>
    </xf>
    <xf numFmtId="0" fontId="8" fillId="21" borderId="29" xfId="0" applyFont="1" applyFill="1" applyBorder="1" applyAlignment="1">
      <alignment horizontal="center" vertical="center" shrinkToFit="1"/>
    </xf>
    <xf numFmtId="0" fontId="50" fillId="21" borderId="1" xfId="0" applyFont="1" applyFill="1" applyBorder="1" applyAlignment="1">
      <alignment horizontal="center" vertical="center" shrinkToFit="1"/>
    </xf>
    <xf numFmtId="0" fontId="8" fillId="21" borderId="1" xfId="0" applyFont="1" applyFill="1" applyBorder="1" applyAlignment="1">
      <alignment horizontal="center" vertical="center"/>
    </xf>
    <xf numFmtId="0" fontId="34" fillId="6" borderId="67" xfId="0" applyFont="1" applyFill="1" applyBorder="1" applyAlignment="1">
      <alignment horizontal="center" vertical="center" shrinkToFit="1"/>
    </xf>
    <xf numFmtId="0" fontId="34" fillId="6" borderId="70" xfId="0" applyFont="1" applyFill="1" applyBorder="1" applyAlignment="1">
      <alignment horizontal="center" vertical="center" shrinkToFit="1"/>
    </xf>
    <xf numFmtId="0" fontId="34" fillId="6" borderId="73" xfId="0" applyFont="1" applyFill="1" applyBorder="1" applyAlignment="1">
      <alignment horizontal="center" vertical="center" shrinkToFit="1"/>
    </xf>
    <xf numFmtId="0" fontId="34" fillId="6" borderId="68" xfId="0" applyFont="1" applyFill="1" applyBorder="1" applyAlignment="1">
      <alignment horizontal="center" vertical="center" shrinkToFit="1"/>
    </xf>
    <xf numFmtId="179" fontId="34" fillId="6" borderId="71" xfId="0" applyNumberFormat="1" applyFont="1" applyFill="1" applyBorder="1" applyAlignment="1">
      <alignment horizontal="center" vertical="center" shrinkToFit="1"/>
    </xf>
    <xf numFmtId="179" fontId="34" fillId="6" borderId="74" xfId="0" applyNumberFormat="1" applyFont="1" applyFill="1" applyBorder="1" applyAlignment="1">
      <alignment horizontal="center" vertical="center" shrinkToFit="1"/>
    </xf>
    <xf numFmtId="38" fontId="0" fillId="12" borderId="17" xfId="2" applyFont="1" applyFill="1" applyBorder="1" applyAlignment="1" applyProtection="1">
      <alignment vertical="center" shrinkToFit="1"/>
    </xf>
    <xf numFmtId="0" fontId="34" fillId="17" borderId="9" xfId="0" applyFont="1" applyFill="1" applyBorder="1" applyAlignment="1" applyProtection="1">
      <alignment vertical="center" shrinkToFit="1"/>
      <protection locked="0"/>
    </xf>
    <xf numFmtId="0" fontId="0" fillId="17" borderId="10" xfId="0" applyFill="1" applyBorder="1" applyAlignment="1" applyProtection="1">
      <alignment vertical="center" shrinkToFit="1"/>
      <protection locked="0"/>
    </xf>
    <xf numFmtId="0" fontId="0" fillId="17" borderId="9" xfId="0" applyFill="1" applyBorder="1" applyAlignment="1" applyProtection="1">
      <alignment vertical="center" shrinkToFit="1"/>
      <protection locked="0"/>
    </xf>
    <xf numFmtId="0" fontId="34" fillId="17" borderId="4" xfId="0" applyFont="1" applyFill="1" applyBorder="1" applyAlignment="1" applyProtection="1">
      <alignment vertical="center" shrinkToFit="1"/>
      <protection locked="0"/>
    </xf>
    <xf numFmtId="0" fontId="0" fillId="17" borderId="4" xfId="0" applyFill="1" applyBorder="1" applyAlignment="1" applyProtection="1">
      <alignment vertical="center" shrinkToFit="1"/>
      <protection locked="0"/>
    </xf>
    <xf numFmtId="0" fontId="34" fillId="17" borderId="17" xfId="0" applyFont="1" applyFill="1" applyBorder="1" applyAlignment="1" applyProtection="1">
      <alignment vertical="center" shrinkToFit="1"/>
      <protection locked="0"/>
    </xf>
    <xf numFmtId="0" fontId="0" fillId="17" borderId="17" xfId="0" applyFill="1" applyBorder="1" applyAlignment="1" applyProtection="1">
      <alignment vertical="center" shrinkToFit="1"/>
      <protection locked="0"/>
    </xf>
    <xf numFmtId="49" fontId="0" fillId="17" borderId="9" xfId="0" applyNumberFormat="1" applyFill="1" applyBorder="1" applyAlignment="1" applyProtection="1">
      <alignment vertical="center" shrinkToFit="1"/>
      <protection locked="0"/>
    </xf>
    <xf numFmtId="181" fontId="34" fillId="17" borderId="9" xfId="0" applyNumberFormat="1" applyFont="1" applyFill="1" applyBorder="1" applyAlignment="1" applyProtection="1">
      <alignment vertical="center" shrinkToFit="1"/>
      <protection locked="0"/>
    </xf>
    <xf numFmtId="49" fontId="0" fillId="17" borderId="4" xfId="0" applyNumberFormat="1" applyFill="1" applyBorder="1" applyAlignment="1" applyProtection="1">
      <alignment vertical="center" shrinkToFit="1"/>
      <protection locked="0"/>
    </xf>
    <xf numFmtId="182" fontId="48" fillId="6" borderId="29" xfId="0" applyNumberFormat="1" applyFont="1" applyFill="1" applyBorder="1" applyAlignment="1">
      <alignment horizontal="center" vertical="center" shrinkToFit="1"/>
    </xf>
    <xf numFmtId="182" fontId="49" fillId="6" borderId="1" xfId="0" applyNumberFormat="1" applyFont="1" applyFill="1" applyBorder="1" applyAlignment="1">
      <alignment horizontal="center" vertical="center" shrinkToFit="1"/>
    </xf>
    <xf numFmtId="182" fontId="48" fillId="6" borderId="1" xfId="0" applyNumberFormat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8" fillId="8" borderId="27" xfId="0" applyFont="1" applyFill="1" applyBorder="1" applyAlignment="1">
      <alignment horizontal="center" vertical="center" wrapText="1"/>
    </xf>
    <xf numFmtId="0" fontId="8" fillId="8" borderId="3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9" borderId="25" xfId="0" applyFont="1" applyFill="1" applyBorder="1" applyAlignment="1">
      <alignment horizontal="center" vertical="center"/>
    </xf>
    <xf numFmtId="0" fontId="8" fillId="9" borderId="37" xfId="0" applyFont="1" applyFill="1" applyBorder="1" applyAlignment="1">
      <alignment horizontal="center" vertical="center"/>
    </xf>
    <xf numFmtId="0" fontId="8" fillId="9" borderId="27" xfId="0" applyFont="1" applyFill="1" applyBorder="1" applyAlignment="1">
      <alignment horizontal="center" vertical="center"/>
    </xf>
    <xf numFmtId="0" fontId="8" fillId="9" borderId="38" xfId="0" applyFont="1" applyFill="1" applyBorder="1" applyAlignment="1">
      <alignment horizontal="center" vertical="center"/>
    </xf>
    <xf numFmtId="0" fontId="8" fillId="9" borderId="36" xfId="0" applyFont="1" applyFill="1" applyBorder="1" applyAlignment="1">
      <alignment horizontal="center" vertical="center"/>
    </xf>
    <xf numFmtId="0" fontId="8" fillId="9" borderId="39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shrinkToFit="1"/>
    </xf>
    <xf numFmtId="0" fontId="8" fillId="9" borderId="2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18" fillId="6" borderId="1" xfId="0" applyNumberFormat="1" applyFont="1" applyFill="1" applyBorder="1" applyAlignment="1" applyProtection="1">
      <alignment horizontal="center" vertical="center" shrinkToFit="1"/>
      <protection locked="0"/>
    </xf>
    <xf numFmtId="0" fontId="35" fillId="6" borderId="64" xfId="0" applyFont="1" applyFill="1" applyBorder="1" applyAlignment="1">
      <alignment vertical="center" wrapText="1"/>
    </xf>
    <xf numFmtId="0" fontId="35" fillId="6" borderId="65" xfId="0" applyFont="1" applyFill="1" applyBorder="1" applyAlignment="1">
      <alignment vertical="center" wrapText="1"/>
    </xf>
    <xf numFmtId="0" fontId="0" fillId="6" borderId="0" xfId="0" applyFill="1" applyAlignment="1">
      <alignment horizontal="center" textRotation="255" wrapText="1"/>
    </xf>
    <xf numFmtId="178" fontId="16" fillId="5" borderId="29" xfId="0" applyNumberFormat="1" applyFont="1" applyFill="1" applyBorder="1" applyAlignment="1">
      <alignment horizontal="center" vertical="center" shrinkToFit="1"/>
    </xf>
    <xf numFmtId="178" fontId="16" fillId="5" borderId="46" xfId="0" applyNumberFormat="1" applyFont="1" applyFill="1" applyBorder="1" applyAlignment="1">
      <alignment horizontal="center" vertical="center" shrinkToFit="1"/>
    </xf>
    <xf numFmtId="0" fontId="11" fillId="11" borderId="27" xfId="0" applyFont="1" applyFill="1" applyBorder="1" applyAlignment="1">
      <alignment vertical="center" shrinkToFit="1"/>
    </xf>
    <xf numFmtId="0" fontId="11" fillId="11" borderId="0" xfId="0" applyFont="1" applyFill="1" applyAlignment="1">
      <alignment vertical="center" shrinkToFit="1"/>
    </xf>
    <xf numFmtId="0" fontId="19" fillId="6" borderId="0" xfId="0" applyFont="1" applyFill="1" applyAlignment="1">
      <alignment horizontal="center" vertical="center" shrinkToFit="1"/>
    </xf>
    <xf numFmtId="0" fontId="0" fillId="6" borderId="0" xfId="0" applyFill="1" applyAlignment="1">
      <alignment horizontal="center" vertical="center" shrinkToFit="1"/>
    </xf>
    <xf numFmtId="0" fontId="35" fillId="6" borderId="52" xfId="0" applyFont="1" applyFill="1" applyBorder="1" applyAlignment="1">
      <alignment horizontal="left" vertical="top" wrapText="1" indent="1" shrinkToFit="1"/>
    </xf>
    <xf numFmtId="0" fontId="35" fillId="6" borderId="53" xfId="0" applyFont="1" applyFill="1" applyBorder="1" applyAlignment="1">
      <alignment horizontal="left" vertical="top" indent="1" shrinkToFit="1"/>
    </xf>
    <xf numFmtId="0" fontId="35" fillId="6" borderId="54" xfId="0" applyFont="1" applyFill="1" applyBorder="1" applyAlignment="1">
      <alignment horizontal="left" vertical="top" indent="1" shrinkToFit="1"/>
    </xf>
    <xf numFmtId="0" fontId="35" fillId="6" borderId="55" xfId="0" applyFont="1" applyFill="1" applyBorder="1" applyAlignment="1">
      <alignment horizontal="left" vertical="top" indent="1" shrinkToFit="1"/>
    </xf>
    <xf numFmtId="0" fontId="35" fillId="6" borderId="0" xfId="0" applyFont="1" applyFill="1" applyAlignment="1">
      <alignment horizontal="left" vertical="top" indent="1" shrinkToFit="1"/>
    </xf>
    <xf numFmtId="0" fontId="35" fillId="6" borderId="56" xfId="0" applyFont="1" applyFill="1" applyBorder="1" applyAlignment="1">
      <alignment horizontal="left" vertical="top" indent="1" shrinkToFit="1"/>
    </xf>
    <xf numFmtId="0" fontId="35" fillId="6" borderId="57" xfId="0" applyFont="1" applyFill="1" applyBorder="1" applyAlignment="1">
      <alignment horizontal="left" vertical="top" indent="1" shrinkToFit="1"/>
    </xf>
    <xf numFmtId="0" fontId="35" fillId="6" borderId="58" xfId="0" applyFont="1" applyFill="1" applyBorder="1" applyAlignment="1">
      <alignment horizontal="left" vertical="top" indent="1" shrinkToFit="1"/>
    </xf>
    <xf numFmtId="0" fontId="35" fillId="6" borderId="59" xfId="0" applyFont="1" applyFill="1" applyBorder="1" applyAlignment="1">
      <alignment horizontal="left" vertical="top" indent="1" shrinkToFit="1"/>
    </xf>
    <xf numFmtId="178" fontId="7" fillId="6" borderId="29" xfId="0" applyNumberFormat="1" applyFont="1" applyFill="1" applyBorder="1" applyAlignment="1">
      <alignment horizontal="center" vertical="center" shrinkToFit="1"/>
    </xf>
    <xf numFmtId="178" fontId="7" fillId="6" borderId="45" xfId="0" applyNumberFormat="1" applyFont="1" applyFill="1" applyBorder="1" applyAlignment="1">
      <alignment horizontal="center" vertical="center" shrinkToFit="1"/>
    </xf>
    <xf numFmtId="178" fontId="7" fillId="6" borderId="46" xfId="0" applyNumberFormat="1" applyFont="1" applyFill="1" applyBorder="1" applyAlignment="1">
      <alignment horizontal="center" vertical="center" shrinkToFi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 wrapText="1"/>
    </xf>
    <xf numFmtId="0" fontId="8" fillId="6" borderId="36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0" fontId="8" fillId="10" borderId="40" xfId="0" applyFont="1" applyFill="1" applyBorder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8" fillId="10" borderId="26" xfId="0" applyFont="1" applyFill="1" applyBorder="1" applyAlignment="1">
      <alignment horizontal="center" vertical="center"/>
    </xf>
    <xf numFmtId="0" fontId="8" fillId="9" borderId="40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shrinkToFit="1"/>
    </xf>
    <xf numFmtId="178" fontId="17" fillId="6" borderId="29" xfId="0" applyNumberFormat="1" applyFont="1" applyFill="1" applyBorder="1" applyAlignment="1">
      <alignment horizontal="center" vertical="center" shrinkToFit="1"/>
    </xf>
    <xf numFmtId="178" fontId="17" fillId="6" borderId="45" xfId="0" applyNumberFormat="1" applyFont="1" applyFill="1" applyBorder="1" applyAlignment="1">
      <alignment horizontal="center" vertical="center" shrinkToFit="1"/>
    </xf>
    <xf numFmtId="178" fontId="17" fillId="6" borderId="46" xfId="0" applyNumberFormat="1" applyFont="1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178" fontId="17" fillId="6" borderId="29" xfId="0" applyNumberFormat="1" applyFont="1" applyFill="1" applyBorder="1" applyAlignment="1" applyProtection="1">
      <alignment horizontal="center" vertical="center" shrinkToFit="1"/>
      <protection locked="0"/>
    </xf>
    <xf numFmtId="178" fontId="17" fillId="6" borderId="45" xfId="0" applyNumberFormat="1" applyFont="1" applyFill="1" applyBorder="1" applyAlignment="1" applyProtection="1">
      <alignment horizontal="center" vertical="center" shrinkToFit="1"/>
      <protection locked="0"/>
    </xf>
    <xf numFmtId="178" fontId="17" fillId="6" borderId="46" xfId="0" applyNumberFormat="1" applyFont="1" applyFill="1" applyBorder="1" applyAlignment="1" applyProtection="1">
      <alignment horizontal="center" vertical="center" shrinkToFit="1"/>
      <protection locked="0"/>
    </xf>
    <xf numFmtId="0" fontId="10" fillId="6" borderId="1" xfId="1" applyFill="1" applyBorder="1" applyAlignment="1" applyProtection="1">
      <alignment horizontal="center" vertical="center" shrinkToFit="1"/>
      <protection locked="0"/>
    </xf>
    <xf numFmtId="0" fontId="18" fillId="6" borderId="1" xfId="0" applyFont="1" applyFill="1" applyBorder="1" applyAlignment="1" applyProtection="1">
      <alignment horizontal="center" vertical="center" shrinkToFit="1"/>
      <protection locked="0"/>
    </xf>
    <xf numFmtId="0" fontId="0" fillId="6" borderId="29" xfId="0" applyFill="1" applyBorder="1" applyAlignment="1" applyProtection="1">
      <alignment horizontal="center" vertical="center" shrinkToFit="1"/>
      <protection locked="0"/>
    </xf>
    <xf numFmtId="0" fontId="0" fillId="6" borderId="46" xfId="0" applyFill="1" applyBorder="1" applyAlignment="1" applyProtection="1">
      <alignment horizontal="center" vertical="center" shrinkToFit="1"/>
      <protection locked="0"/>
    </xf>
    <xf numFmtId="0" fontId="19" fillId="19" borderId="66" xfId="0" applyFont="1" applyFill="1" applyBorder="1" applyAlignment="1">
      <alignment horizontal="center" vertical="center" wrapText="1"/>
    </xf>
    <xf numFmtId="0" fontId="19" fillId="19" borderId="0" xfId="0" applyFont="1" applyFill="1" applyAlignment="1">
      <alignment horizontal="center" vertical="center" wrapText="1"/>
    </xf>
    <xf numFmtId="0" fontId="19" fillId="19" borderId="62" xfId="0" applyFont="1" applyFill="1" applyBorder="1" applyAlignment="1">
      <alignment horizontal="center" vertical="center" wrapText="1"/>
    </xf>
    <xf numFmtId="182" fontId="49" fillId="6" borderId="29" xfId="0" applyNumberFormat="1" applyFont="1" applyFill="1" applyBorder="1" applyAlignment="1">
      <alignment horizontal="center" vertical="center" shrinkToFit="1"/>
    </xf>
    <xf numFmtId="182" fontId="48" fillId="6" borderId="46" xfId="0" applyNumberFormat="1" applyFont="1" applyFill="1" applyBorder="1" applyAlignment="1">
      <alignment horizontal="center" vertical="center" shrinkToFit="1"/>
    </xf>
    <xf numFmtId="0" fontId="50" fillId="21" borderId="29" xfId="0" applyFont="1" applyFill="1" applyBorder="1" applyAlignment="1">
      <alignment horizontal="center" vertical="center" shrinkToFit="1"/>
    </xf>
    <xf numFmtId="0" fontId="8" fillId="21" borderId="46" xfId="0" applyFont="1" applyFill="1" applyBorder="1" applyAlignment="1">
      <alignment horizontal="center" vertical="center" shrinkToFit="1"/>
    </xf>
    <xf numFmtId="5" fontId="47" fillId="6" borderId="1" xfId="2" applyNumberFormat="1" applyFont="1" applyFill="1" applyBorder="1" applyAlignment="1" applyProtection="1">
      <alignment horizontal="center" vertical="center"/>
    </xf>
    <xf numFmtId="0" fontId="48" fillId="6" borderId="1" xfId="0" applyFont="1" applyFill="1" applyBorder="1" applyAlignment="1">
      <alignment horizontal="center" vertical="center" shrinkToFit="1"/>
    </xf>
    <xf numFmtId="0" fontId="20" fillId="6" borderId="5" xfId="0" applyFont="1" applyFill="1" applyBorder="1">
      <alignment vertical="center"/>
    </xf>
  </cellXfs>
  <cellStyles count="4">
    <cellStyle name="ハイパーリンク" xfId="1" builtinId="8"/>
    <cellStyle name="桁区切り" xfId="2" builtinId="6"/>
    <cellStyle name="標準" xfId="0" builtinId="0"/>
    <cellStyle name="標準 2" xfId="3" xr:uid="{00000000-0005-0000-0000-000003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E5FF"/>
      <color rgb="FFD2FFB3"/>
      <color rgb="FFE1F4FF"/>
      <color rgb="FF0000FF"/>
      <color rgb="FFFFE2C5"/>
      <color rgb="FFFFF3C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aaa@kkkk.com" TargetMode="External"/><Relationship Id="rId2" Type="http://schemas.openxmlformats.org/officeDocument/2006/relationships/hyperlink" Target="mailto:aaaa@kkkk.com" TargetMode="External"/><Relationship Id="rId1" Type="http://schemas.openxmlformats.org/officeDocument/2006/relationships/hyperlink" Target="mailto:*****@*****.jp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**@*****.jp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B53FD-C661-400E-A2B4-D1D9556B15F3}">
  <sheetPr>
    <tabColor theme="5" tint="0.39997558519241921"/>
  </sheetPr>
  <dimension ref="A1:CG221"/>
  <sheetViews>
    <sheetView zoomScale="90" zoomScaleNormal="90" workbookViewId="0">
      <pane xSplit="15" topLeftCell="P1" activePane="topRight" state="frozen"/>
      <selection activeCell="D2" sqref="D2"/>
      <selection pane="topRight" activeCell="F3" sqref="F3:F11"/>
    </sheetView>
  </sheetViews>
  <sheetFormatPr defaultRowHeight="13.5"/>
  <cols>
    <col min="1" max="1" width="3.5" hidden="1" customWidth="1"/>
    <col min="2" max="2" width="21" hidden="1" customWidth="1"/>
    <col min="3" max="3" width="7.125" hidden="1" customWidth="1"/>
    <col min="4" max="4" width="5.625" customWidth="1"/>
    <col min="5" max="5" width="11.75" hidden="1" customWidth="1"/>
    <col min="6" max="6" width="29.625" style="1" customWidth="1"/>
    <col min="7" max="7" width="29.625" style="1" hidden="1" customWidth="1"/>
    <col min="8" max="11" width="14.25" style="1" customWidth="1"/>
    <col min="12" max="12" width="17.375" style="1" hidden="1" customWidth="1"/>
    <col min="13" max="13" width="26.375" style="2" hidden="1" customWidth="1"/>
    <col min="14" max="14" width="26.375" hidden="1" customWidth="1"/>
    <col min="15" max="15" width="7.75" customWidth="1"/>
    <col min="16" max="16" width="15" customWidth="1"/>
    <col min="17" max="17" width="8.75" customWidth="1"/>
    <col min="18" max="18" width="6.5" hidden="1" customWidth="1"/>
    <col min="19" max="19" width="11.375" customWidth="1"/>
    <col min="20" max="20" width="13.375" customWidth="1"/>
    <col min="21" max="22" width="33.375" customWidth="1"/>
    <col min="23" max="24" width="20.5" customWidth="1"/>
    <col min="25" max="25" width="18.125" customWidth="1"/>
    <col min="26" max="26" width="26.625" customWidth="1"/>
    <col min="27" max="27" width="16" customWidth="1"/>
    <col min="28" max="28" width="13.375" customWidth="1"/>
    <col min="29" max="29" width="13" customWidth="1"/>
    <col min="30" max="30" width="12.5" customWidth="1"/>
    <col min="31" max="32" width="18.875" customWidth="1"/>
    <col min="33" max="33" width="13.5" hidden="1" customWidth="1"/>
    <col min="34" max="34" width="3.5" customWidth="1"/>
    <col min="35" max="35" width="1.25" customWidth="1"/>
    <col min="36" max="37" width="3.5" customWidth="1"/>
    <col min="38" max="38" width="1.25" customWidth="1"/>
    <col min="39" max="40" width="3.5" customWidth="1"/>
    <col min="41" max="41" width="13.5" customWidth="1"/>
    <col min="42" max="43" width="13.375" hidden="1" customWidth="1"/>
    <col min="44" max="44" width="24.25" hidden="1" customWidth="1"/>
    <col min="45" max="46" width="13.375" hidden="1" customWidth="1"/>
    <col min="47" max="48" width="24.25" hidden="1" customWidth="1"/>
    <col min="49" max="49" width="17.5" style="1" hidden="1" customWidth="1"/>
    <col min="50" max="50" width="14.5" style="1" hidden="1" customWidth="1"/>
    <col min="51" max="51" width="12.5" style="1" hidden="1" customWidth="1"/>
    <col min="52" max="52" width="12.375" hidden="1" customWidth="1"/>
    <col min="53" max="53" width="22.75" hidden="1" customWidth="1"/>
    <col min="54" max="54" width="15" customWidth="1"/>
    <col min="55" max="56" width="17" style="8" customWidth="1"/>
    <col min="57" max="57" width="18.875" style="8" customWidth="1"/>
    <col min="58" max="59" width="14" style="8" customWidth="1"/>
    <col min="60" max="62" width="17" style="8" customWidth="1"/>
    <col min="63" max="63" width="21.125" style="8" customWidth="1"/>
    <col min="64" max="64" width="9" style="8" customWidth="1"/>
    <col min="65" max="85" width="8.875" style="8"/>
    <col min="277" max="277" width="11.5" customWidth="1"/>
    <col min="278" max="278" width="5.625" customWidth="1"/>
    <col min="279" max="279" width="11.75" customWidth="1"/>
    <col min="280" max="280" width="4.625" customWidth="1"/>
    <col min="281" max="281" width="36.75" customWidth="1"/>
    <col min="282" max="282" width="13.875" customWidth="1"/>
    <col min="283" max="283" width="12.5" customWidth="1"/>
    <col min="285" max="285" width="11.625" bestFit="1" customWidth="1"/>
    <col min="289" max="289" width="22.125" customWidth="1"/>
    <col min="290" max="290" width="17.625" customWidth="1"/>
    <col min="291" max="291" width="16.375" customWidth="1"/>
    <col min="292" max="292" width="13.5" customWidth="1"/>
    <col min="293" max="293" width="7.625" customWidth="1"/>
    <col min="294" max="294" width="9.625" customWidth="1"/>
    <col min="295" max="295" width="12.875" customWidth="1"/>
    <col min="296" max="297" width="12.5" customWidth="1"/>
    <col min="304" max="304" width="13.375" customWidth="1"/>
    <col min="533" max="533" width="11.5" customWidth="1"/>
    <col min="534" max="534" width="5.625" customWidth="1"/>
    <col min="535" max="535" width="11.75" customWidth="1"/>
    <col min="536" max="536" width="4.625" customWidth="1"/>
    <col min="537" max="537" width="36.75" customWidth="1"/>
    <col min="538" max="538" width="13.875" customWidth="1"/>
    <col min="539" max="539" width="12.5" customWidth="1"/>
    <col min="541" max="541" width="11.625" bestFit="1" customWidth="1"/>
    <col min="545" max="545" width="22.125" customWidth="1"/>
    <col min="546" max="546" width="17.625" customWidth="1"/>
    <col min="547" max="547" width="16.375" customWidth="1"/>
    <col min="548" max="548" width="13.5" customWidth="1"/>
    <col min="549" max="549" width="7.625" customWidth="1"/>
    <col min="550" max="550" width="9.625" customWidth="1"/>
    <col min="551" max="551" width="12.875" customWidth="1"/>
    <col min="552" max="553" width="12.5" customWidth="1"/>
    <col min="560" max="560" width="13.375" customWidth="1"/>
    <col min="789" max="789" width="11.5" customWidth="1"/>
    <col min="790" max="790" width="5.625" customWidth="1"/>
    <col min="791" max="791" width="11.75" customWidth="1"/>
    <col min="792" max="792" width="4.625" customWidth="1"/>
    <col min="793" max="793" width="36.75" customWidth="1"/>
    <col min="794" max="794" width="13.875" customWidth="1"/>
    <col min="795" max="795" width="12.5" customWidth="1"/>
    <col min="797" max="797" width="11.625" bestFit="1" customWidth="1"/>
    <col min="801" max="801" width="22.125" customWidth="1"/>
    <col min="802" max="802" width="17.625" customWidth="1"/>
    <col min="803" max="803" width="16.375" customWidth="1"/>
    <col min="804" max="804" width="13.5" customWidth="1"/>
    <col min="805" max="805" width="7.625" customWidth="1"/>
    <col min="806" max="806" width="9.625" customWidth="1"/>
    <col min="807" max="807" width="12.875" customWidth="1"/>
    <col min="808" max="809" width="12.5" customWidth="1"/>
    <col min="816" max="816" width="13.375" customWidth="1"/>
    <col min="1045" max="1045" width="11.5" customWidth="1"/>
    <col min="1046" max="1046" width="5.625" customWidth="1"/>
    <col min="1047" max="1047" width="11.75" customWidth="1"/>
    <col min="1048" max="1048" width="4.625" customWidth="1"/>
    <col min="1049" max="1049" width="36.75" customWidth="1"/>
    <col min="1050" max="1050" width="13.875" customWidth="1"/>
    <col min="1051" max="1051" width="12.5" customWidth="1"/>
    <col min="1053" max="1053" width="11.625" bestFit="1" customWidth="1"/>
    <col min="1057" max="1057" width="22.125" customWidth="1"/>
    <col min="1058" max="1058" width="17.625" customWidth="1"/>
    <col min="1059" max="1059" width="16.375" customWidth="1"/>
    <col min="1060" max="1060" width="13.5" customWidth="1"/>
    <col min="1061" max="1061" width="7.625" customWidth="1"/>
    <col min="1062" max="1062" width="9.625" customWidth="1"/>
    <col min="1063" max="1063" width="12.875" customWidth="1"/>
    <col min="1064" max="1065" width="12.5" customWidth="1"/>
    <col min="1072" max="1072" width="13.375" customWidth="1"/>
    <col min="1301" max="1301" width="11.5" customWidth="1"/>
    <col min="1302" max="1302" width="5.625" customWidth="1"/>
    <col min="1303" max="1303" width="11.75" customWidth="1"/>
    <col min="1304" max="1304" width="4.625" customWidth="1"/>
    <col min="1305" max="1305" width="36.75" customWidth="1"/>
    <col min="1306" max="1306" width="13.875" customWidth="1"/>
    <col min="1307" max="1307" width="12.5" customWidth="1"/>
    <col min="1309" max="1309" width="11.625" bestFit="1" customWidth="1"/>
    <col min="1313" max="1313" width="22.125" customWidth="1"/>
    <col min="1314" max="1314" width="17.625" customWidth="1"/>
    <col min="1315" max="1315" width="16.375" customWidth="1"/>
    <col min="1316" max="1316" width="13.5" customWidth="1"/>
    <col min="1317" max="1317" width="7.625" customWidth="1"/>
    <col min="1318" max="1318" width="9.625" customWidth="1"/>
    <col min="1319" max="1319" width="12.875" customWidth="1"/>
    <col min="1320" max="1321" width="12.5" customWidth="1"/>
    <col min="1328" max="1328" width="13.375" customWidth="1"/>
    <col min="1557" max="1557" width="11.5" customWidth="1"/>
    <col min="1558" max="1558" width="5.625" customWidth="1"/>
    <col min="1559" max="1559" width="11.75" customWidth="1"/>
    <col min="1560" max="1560" width="4.625" customWidth="1"/>
    <col min="1561" max="1561" width="36.75" customWidth="1"/>
    <col min="1562" max="1562" width="13.875" customWidth="1"/>
    <col min="1563" max="1563" width="12.5" customWidth="1"/>
    <col min="1565" max="1565" width="11.625" bestFit="1" customWidth="1"/>
    <col min="1569" max="1569" width="22.125" customWidth="1"/>
    <col min="1570" max="1570" width="17.625" customWidth="1"/>
    <col min="1571" max="1571" width="16.375" customWidth="1"/>
    <col min="1572" max="1572" width="13.5" customWidth="1"/>
    <col min="1573" max="1573" width="7.625" customWidth="1"/>
    <col min="1574" max="1574" width="9.625" customWidth="1"/>
    <col min="1575" max="1575" width="12.875" customWidth="1"/>
    <col min="1576" max="1577" width="12.5" customWidth="1"/>
    <col min="1584" max="1584" width="13.375" customWidth="1"/>
    <col min="1813" max="1813" width="11.5" customWidth="1"/>
    <col min="1814" max="1814" width="5.625" customWidth="1"/>
    <col min="1815" max="1815" width="11.75" customWidth="1"/>
    <col min="1816" max="1816" width="4.625" customWidth="1"/>
    <col min="1817" max="1817" width="36.75" customWidth="1"/>
    <col min="1818" max="1818" width="13.875" customWidth="1"/>
    <col min="1819" max="1819" width="12.5" customWidth="1"/>
    <col min="1821" max="1821" width="11.625" bestFit="1" customWidth="1"/>
    <col min="1825" max="1825" width="22.125" customWidth="1"/>
    <col min="1826" max="1826" width="17.625" customWidth="1"/>
    <col min="1827" max="1827" width="16.375" customWidth="1"/>
    <col min="1828" max="1828" width="13.5" customWidth="1"/>
    <col min="1829" max="1829" width="7.625" customWidth="1"/>
    <col min="1830" max="1830" width="9.625" customWidth="1"/>
    <col min="1831" max="1831" width="12.875" customWidth="1"/>
    <col min="1832" max="1833" width="12.5" customWidth="1"/>
    <col min="1840" max="1840" width="13.375" customWidth="1"/>
    <col min="2069" max="2069" width="11.5" customWidth="1"/>
    <col min="2070" max="2070" width="5.625" customWidth="1"/>
    <col min="2071" max="2071" width="11.75" customWidth="1"/>
    <col min="2072" max="2072" width="4.625" customWidth="1"/>
    <col min="2073" max="2073" width="36.75" customWidth="1"/>
    <col min="2074" max="2074" width="13.875" customWidth="1"/>
    <col min="2075" max="2075" width="12.5" customWidth="1"/>
    <col min="2077" max="2077" width="11.625" bestFit="1" customWidth="1"/>
    <col min="2081" max="2081" width="22.125" customWidth="1"/>
    <col min="2082" max="2082" width="17.625" customWidth="1"/>
    <col min="2083" max="2083" width="16.375" customWidth="1"/>
    <col min="2084" max="2084" width="13.5" customWidth="1"/>
    <col min="2085" max="2085" width="7.625" customWidth="1"/>
    <col min="2086" max="2086" width="9.625" customWidth="1"/>
    <col min="2087" max="2087" width="12.875" customWidth="1"/>
    <col min="2088" max="2089" width="12.5" customWidth="1"/>
    <col min="2096" max="2096" width="13.375" customWidth="1"/>
    <col min="2325" max="2325" width="11.5" customWidth="1"/>
    <col min="2326" max="2326" width="5.625" customWidth="1"/>
    <col min="2327" max="2327" width="11.75" customWidth="1"/>
    <col min="2328" max="2328" width="4.625" customWidth="1"/>
    <col min="2329" max="2329" width="36.75" customWidth="1"/>
    <col min="2330" max="2330" width="13.875" customWidth="1"/>
    <col min="2331" max="2331" width="12.5" customWidth="1"/>
    <col min="2333" max="2333" width="11.625" bestFit="1" customWidth="1"/>
    <col min="2337" max="2337" width="22.125" customWidth="1"/>
    <col min="2338" max="2338" width="17.625" customWidth="1"/>
    <col min="2339" max="2339" width="16.375" customWidth="1"/>
    <col min="2340" max="2340" width="13.5" customWidth="1"/>
    <col min="2341" max="2341" width="7.625" customWidth="1"/>
    <col min="2342" max="2342" width="9.625" customWidth="1"/>
    <col min="2343" max="2343" width="12.875" customWidth="1"/>
    <col min="2344" max="2345" width="12.5" customWidth="1"/>
    <col min="2352" max="2352" width="13.375" customWidth="1"/>
    <col min="2581" max="2581" width="11.5" customWidth="1"/>
    <col min="2582" max="2582" width="5.625" customWidth="1"/>
    <col min="2583" max="2583" width="11.75" customWidth="1"/>
    <col min="2584" max="2584" width="4.625" customWidth="1"/>
    <col min="2585" max="2585" width="36.75" customWidth="1"/>
    <col min="2586" max="2586" width="13.875" customWidth="1"/>
    <col min="2587" max="2587" width="12.5" customWidth="1"/>
    <col min="2589" max="2589" width="11.625" bestFit="1" customWidth="1"/>
    <col min="2593" max="2593" width="22.125" customWidth="1"/>
    <col min="2594" max="2594" width="17.625" customWidth="1"/>
    <col min="2595" max="2595" width="16.375" customWidth="1"/>
    <col min="2596" max="2596" width="13.5" customWidth="1"/>
    <col min="2597" max="2597" width="7.625" customWidth="1"/>
    <col min="2598" max="2598" width="9.625" customWidth="1"/>
    <col min="2599" max="2599" width="12.875" customWidth="1"/>
    <col min="2600" max="2601" width="12.5" customWidth="1"/>
    <col min="2608" max="2608" width="13.375" customWidth="1"/>
    <col min="2837" max="2837" width="11.5" customWidth="1"/>
    <col min="2838" max="2838" width="5.625" customWidth="1"/>
    <col min="2839" max="2839" width="11.75" customWidth="1"/>
    <col min="2840" max="2840" width="4.625" customWidth="1"/>
    <col min="2841" max="2841" width="36.75" customWidth="1"/>
    <col min="2842" max="2842" width="13.875" customWidth="1"/>
    <col min="2843" max="2843" width="12.5" customWidth="1"/>
    <col min="2845" max="2845" width="11.625" bestFit="1" customWidth="1"/>
    <col min="2849" max="2849" width="22.125" customWidth="1"/>
    <col min="2850" max="2850" width="17.625" customWidth="1"/>
    <col min="2851" max="2851" width="16.375" customWidth="1"/>
    <col min="2852" max="2852" width="13.5" customWidth="1"/>
    <col min="2853" max="2853" width="7.625" customWidth="1"/>
    <col min="2854" max="2854" width="9.625" customWidth="1"/>
    <col min="2855" max="2855" width="12.875" customWidth="1"/>
    <col min="2856" max="2857" width="12.5" customWidth="1"/>
    <col min="2864" max="2864" width="13.375" customWidth="1"/>
    <col min="3093" max="3093" width="11.5" customWidth="1"/>
    <col min="3094" max="3094" width="5.625" customWidth="1"/>
    <col min="3095" max="3095" width="11.75" customWidth="1"/>
    <col min="3096" max="3096" width="4.625" customWidth="1"/>
    <col min="3097" max="3097" width="36.75" customWidth="1"/>
    <col min="3098" max="3098" width="13.875" customWidth="1"/>
    <col min="3099" max="3099" width="12.5" customWidth="1"/>
    <col min="3101" max="3101" width="11.625" bestFit="1" customWidth="1"/>
    <col min="3105" max="3105" width="22.125" customWidth="1"/>
    <col min="3106" max="3106" width="17.625" customWidth="1"/>
    <col min="3107" max="3107" width="16.375" customWidth="1"/>
    <col min="3108" max="3108" width="13.5" customWidth="1"/>
    <col min="3109" max="3109" width="7.625" customWidth="1"/>
    <col min="3110" max="3110" width="9.625" customWidth="1"/>
    <col min="3111" max="3111" width="12.875" customWidth="1"/>
    <col min="3112" max="3113" width="12.5" customWidth="1"/>
    <col min="3120" max="3120" width="13.375" customWidth="1"/>
    <col min="3349" max="3349" width="11.5" customWidth="1"/>
    <col min="3350" max="3350" width="5.625" customWidth="1"/>
    <col min="3351" max="3351" width="11.75" customWidth="1"/>
    <col min="3352" max="3352" width="4.625" customWidth="1"/>
    <col min="3353" max="3353" width="36.75" customWidth="1"/>
    <col min="3354" max="3354" width="13.875" customWidth="1"/>
    <col min="3355" max="3355" width="12.5" customWidth="1"/>
    <col min="3357" max="3357" width="11.625" bestFit="1" customWidth="1"/>
    <col min="3361" max="3361" width="22.125" customWidth="1"/>
    <col min="3362" max="3362" width="17.625" customWidth="1"/>
    <col min="3363" max="3363" width="16.375" customWidth="1"/>
    <col min="3364" max="3364" width="13.5" customWidth="1"/>
    <col min="3365" max="3365" width="7.625" customWidth="1"/>
    <col min="3366" max="3366" width="9.625" customWidth="1"/>
    <col min="3367" max="3367" width="12.875" customWidth="1"/>
    <col min="3368" max="3369" width="12.5" customWidth="1"/>
    <col min="3376" max="3376" width="13.375" customWidth="1"/>
    <col min="3605" max="3605" width="11.5" customWidth="1"/>
    <col min="3606" max="3606" width="5.625" customWidth="1"/>
    <col min="3607" max="3607" width="11.75" customWidth="1"/>
    <col min="3608" max="3608" width="4.625" customWidth="1"/>
    <col min="3609" max="3609" width="36.75" customWidth="1"/>
    <col min="3610" max="3610" width="13.875" customWidth="1"/>
    <col min="3611" max="3611" width="12.5" customWidth="1"/>
    <col min="3613" max="3613" width="11.625" bestFit="1" customWidth="1"/>
    <col min="3617" max="3617" width="22.125" customWidth="1"/>
    <col min="3618" max="3618" width="17.625" customWidth="1"/>
    <col min="3619" max="3619" width="16.375" customWidth="1"/>
    <col min="3620" max="3620" width="13.5" customWidth="1"/>
    <col min="3621" max="3621" width="7.625" customWidth="1"/>
    <col min="3622" max="3622" width="9.625" customWidth="1"/>
    <col min="3623" max="3623" width="12.875" customWidth="1"/>
    <col min="3624" max="3625" width="12.5" customWidth="1"/>
    <col min="3632" max="3632" width="13.375" customWidth="1"/>
    <col min="3861" max="3861" width="11.5" customWidth="1"/>
    <col min="3862" max="3862" width="5.625" customWidth="1"/>
    <col min="3863" max="3863" width="11.75" customWidth="1"/>
    <col min="3864" max="3864" width="4.625" customWidth="1"/>
    <col min="3865" max="3865" width="36.75" customWidth="1"/>
    <col min="3866" max="3866" width="13.875" customWidth="1"/>
    <col min="3867" max="3867" width="12.5" customWidth="1"/>
    <col min="3869" max="3869" width="11.625" bestFit="1" customWidth="1"/>
    <col min="3873" max="3873" width="22.125" customWidth="1"/>
    <col min="3874" max="3874" width="17.625" customWidth="1"/>
    <col min="3875" max="3875" width="16.375" customWidth="1"/>
    <col min="3876" max="3876" width="13.5" customWidth="1"/>
    <col min="3877" max="3877" width="7.625" customWidth="1"/>
    <col min="3878" max="3878" width="9.625" customWidth="1"/>
    <col min="3879" max="3879" width="12.875" customWidth="1"/>
    <col min="3880" max="3881" width="12.5" customWidth="1"/>
    <col min="3888" max="3888" width="13.375" customWidth="1"/>
    <col min="4117" max="4117" width="11.5" customWidth="1"/>
    <col min="4118" max="4118" width="5.625" customWidth="1"/>
    <col min="4119" max="4119" width="11.75" customWidth="1"/>
    <col min="4120" max="4120" width="4.625" customWidth="1"/>
    <col min="4121" max="4121" width="36.75" customWidth="1"/>
    <col min="4122" max="4122" width="13.875" customWidth="1"/>
    <col min="4123" max="4123" width="12.5" customWidth="1"/>
    <col min="4125" max="4125" width="11.625" bestFit="1" customWidth="1"/>
    <col min="4129" max="4129" width="22.125" customWidth="1"/>
    <col min="4130" max="4130" width="17.625" customWidth="1"/>
    <col min="4131" max="4131" width="16.375" customWidth="1"/>
    <col min="4132" max="4132" width="13.5" customWidth="1"/>
    <col min="4133" max="4133" width="7.625" customWidth="1"/>
    <col min="4134" max="4134" width="9.625" customWidth="1"/>
    <col min="4135" max="4135" width="12.875" customWidth="1"/>
    <col min="4136" max="4137" width="12.5" customWidth="1"/>
    <col min="4144" max="4144" width="13.375" customWidth="1"/>
    <col min="4373" max="4373" width="11.5" customWidth="1"/>
    <col min="4374" max="4374" width="5.625" customWidth="1"/>
    <col min="4375" max="4375" width="11.75" customWidth="1"/>
    <col min="4376" max="4376" width="4.625" customWidth="1"/>
    <col min="4377" max="4377" width="36.75" customWidth="1"/>
    <col min="4378" max="4378" width="13.875" customWidth="1"/>
    <col min="4379" max="4379" width="12.5" customWidth="1"/>
    <col min="4381" max="4381" width="11.625" bestFit="1" customWidth="1"/>
    <col min="4385" max="4385" width="22.125" customWidth="1"/>
    <col min="4386" max="4386" width="17.625" customWidth="1"/>
    <col min="4387" max="4387" width="16.375" customWidth="1"/>
    <col min="4388" max="4388" width="13.5" customWidth="1"/>
    <col min="4389" max="4389" width="7.625" customWidth="1"/>
    <col min="4390" max="4390" width="9.625" customWidth="1"/>
    <col min="4391" max="4391" width="12.875" customWidth="1"/>
    <col min="4392" max="4393" width="12.5" customWidth="1"/>
    <col min="4400" max="4400" width="13.375" customWidth="1"/>
    <col min="4629" max="4629" width="11.5" customWidth="1"/>
    <col min="4630" max="4630" width="5.625" customWidth="1"/>
    <col min="4631" max="4631" width="11.75" customWidth="1"/>
    <col min="4632" max="4632" width="4.625" customWidth="1"/>
    <col min="4633" max="4633" width="36.75" customWidth="1"/>
    <col min="4634" max="4634" width="13.875" customWidth="1"/>
    <col min="4635" max="4635" width="12.5" customWidth="1"/>
    <col min="4637" max="4637" width="11.625" bestFit="1" customWidth="1"/>
    <col min="4641" max="4641" width="22.125" customWidth="1"/>
    <col min="4642" max="4642" width="17.625" customWidth="1"/>
    <col min="4643" max="4643" width="16.375" customWidth="1"/>
    <col min="4644" max="4644" width="13.5" customWidth="1"/>
    <col min="4645" max="4645" width="7.625" customWidth="1"/>
    <col min="4646" max="4646" width="9.625" customWidth="1"/>
    <col min="4647" max="4647" width="12.875" customWidth="1"/>
    <col min="4648" max="4649" width="12.5" customWidth="1"/>
    <col min="4656" max="4656" width="13.375" customWidth="1"/>
    <col min="4885" max="4885" width="11.5" customWidth="1"/>
    <col min="4886" max="4886" width="5.625" customWidth="1"/>
    <col min="4887" max="4887" width="11.75" customWidth="1"/>
    <col min="4888" max="4888" width="4.625" customWidth="1"/>
    <col min="4889" max="4889" width="36.75" customWidth="1"/>
    <col min="4890" max="4890" width="13.875" customWidth="1"/>
    <col min="4891" max="4891" width="12.5" customWidth="1"/>
    <col min="4893" max="4893" width="11.625" bestFit="1" customWidth="1"/>
    <col min="4897" max="4897" width="22.125" customWidth="1"/>
    <col min="4898" max="4898" width="17.625" customWidth="1"/>
    <col min="4899" max="4899" width="16.375" customWidth="1"/>
    <col min="4900" max="4900" width="13.5" customWidth="1"/>
    <col min="4901" max="4901" width="7.625" customWidth="1"/>
    <col min="4902" max="4902" width="9.625" customWidth="1"/>
    <col min="4903" max="4903" width="12.875" customWidth="1"/>
    <col min="4904" max="4905" width="12.5" customWidth="1"/>
    <col min="4912" max="4912" width="13.375" customWidth="1"/>
    <col min="5141" max="5141" width="11.5" customWidth="1"/>
    <col min="5142" max="5142" width="5.625" customWidth="1"/>
    <col min="5143" max="5143" width="11.75" customWidth="1"/>
    <col min="5144" max="5144" width="4.625" customWidth="1"/>
    <col min="5145" max="5145" width="36.75" customWidth="1"/>
    <col min="5146" max="5146" width="13.875" customWidth="1"/>
    <col min="5147" max="5147" width="12.5" customWidth="1"/>
    <col min="5149" max="5149" width="11.625" bestFit="1" customWidth="1"/>
    <col min="5153" max="5153" width="22.125" customWidth="1"/>
    <col min="5154" max="5154" width="17.625" customWidth="1"/>
    <col min="5155" max="5155" width="16.375" customWidth="1"/>
    <col min="5156" max="5156" width="13.5" customWidth="1"/>
    <col min="5157" max="5157" width="7.625" customWidth="1"/>
    <col min="5158" max="5158" width="9.625" customWidth="1"/>
    <col min="5159" max="5159" width="12.875" customWidth="1"/>
    <col min="5160" max="5161" width="12.5" customWidth="1"/>
    <col min="5168" max="5168" width="13.375" customWidth="1"/>
    <col min="5397" max="5397" width="11.5" customWidth="1"/>
    <col min="5398" max="5398" width="5.625" customWidth="1"/>
    <col min="5399" max="5399" width="11.75" customWidth="1"/>
    <col min="5400" max="5400" width="4.625" customWidth="1"/>
    <col min="5401" max="5401" width="36.75" customWidth="1"/>
    <col min="5402" max="5402" width="13.875" customWidth="1"/>
    <col min="5403" max="5403" width="12.5" customWidth="1"/>
    <col min="5405" max="5405" width="11.625" bestFit="1" customWidth="1"/>
    <col min="5409" max="5409" width="22.125" customWidth="1"/>
    <col min="5410" max="5410" width="17.625" customWidth="1"/>
    <col min="5411" max="5411" width="16.375" customWidth="1"/>
    <col min="5412" max="5412" width="13.5" customWidth="1"/>
    <col min="5413" max="5413" width="7.625" customWidth="1"/>
    <col min="5414" max="5414" width="9.625" customWidth="1"/>
    <col min="5415" max="5415" width="12.875" customWidth="1"/>
    <col min="5416" max="5417" width="12.5" customWidth="1"/>
    <col min="5424" max="5424" width="13.375" customWidth="1"/>
    <col min="5653" max="5653" width="11.5" customWidth="1"/>
    <col min="5654" max="5654" width="5.625" customWidth="1"/>
    <col min="5655" max="5655" width="11.75" customWidth="1"/>
    <col min="5656" max="5656" width="4.625" customWidth="1"/>
    <col min="5657" max="5657" width="36.75" customWidth="1"/>
    <col min="5658" max="5658" width="13.875" customWidth="1"/>
    <col min="5659" max="5659" width="12.5" customWidth="1"/>
    <col min="5661" max="5661" width="11.625" bestFit="1" customWidth="1"/>
    <col min="5665" max="5665" width="22.125" customWidth="1"/>
    <col min="5666" max="5666" width="17.625" customWidth="1"/>
    <col min="5667" max="5667" width="16.375" customWidth="1"/>
    <col min="5668" max="5668" width="13.5" customWidth="1"/>
    <col min="5669" max="5669" width="7.625" customWidth="1"/>
    <col min="5670" max="5670" width="9.625" customWidth="1"/>
    <col min="5671" max="5671" width="12.875" customWidth="1"/>
    <col min="5672" max="5673" width="12.5" customWidth="1"/>
    <col min="5680" max="5680" width="13.375" customWidth="1"/>
    <col min="5909" max="5909" width="11.5" customWidth="1"/>
    <col min="5910" max="5910" width="5.625" customWidth="1"/>
    <col min="5911" max="5911" width="11.75" customWidth="1"/>
    <col min="5912" max="5912" width="4.625" customWidth="1"/>
    <col min="5913" max="5913" width="36.75" customWidth="1"/>
    <col min="5914" max="5914" width="13.875" customWidth="1"/>
    <col min="5915" max="5915" width="12.5" customWidth="1"/>
    <col min="5917" max="5917" width="11.625" bestFit="1" customWidth="1"/>
    <col min="5921" max="5921" width="22.125" customWidth="1"/>
    <col min="5922" max="5922" width="17.625" customWidth="1"/>
    <col min="5923" max="5923" width="16.375" customWidth="1"/>
    <col min="5924" max="5924" width="13.5" customWidth="1"/>
    <col min="5925" max="5925" width="7.625" customWidth="1"/>
    <col min="5926" max="5926" width="9.625" customWidth="1"/>
    <col min="5927" max="5927" width="12.875" customWidth="1"/>
    <col min="5928" max="5929" width="12.5" customWidth="1"/>
    <col min="5936" max="5936" width="13.375" customWidth="1"/>
    <col min="6165" max="6165" width="11.5" customWidth="1"/>
    <col min="6166" max="6166" width="5.625" customWidth="1"/>
    <col min="6167" max="6167" width="11.75" customWidth="1"/>
    <col min="6168" max="6168" width="4.625" customWidth="1"/>
    <col min="6169" max="6169" width="36.75" customWidth="1"/>
    <col min="6170" max="6170" width="13.875" customWidth="1"/>
    <col min="6171" max="6171" width="12.5" customWidth="1"/>
    <col min="6173" max="6173" width="11.625" bestFit="1" customWidth="1"/>
    <col min="6177" max="6177" width="22.125" customWidth="1"/>
    <col min="6178" max="6178" width="17.625" customWidth="1"/>
    <col min="6179" max="6179" width="16.375" customWidth="1"/>
    <col min="6180" max="6180" width="13.5" customWidth="1"/>
    <col min="6181" max="6181" width="7.625" customWidth="1"/>
    <col min="6182" max="6182" width="9.625" customWidth="1"/>
    <col min="6183" max="6183" width="12.875" customWidth="1"/>
    <col min="6184" max="6185" width="12.5" customWidth="1"/>
    <col min="6192" max="6192" width="13.375" customWidth="1"/>
    <col min="6421" max="6421" width="11.5" customWidth="1"/>
    <col min="6422" max="6422" width="5.625" customWidth="1"/>
    <col min="6423" max="6423" width="11.75" customWidth="1"/>
    <col min="6424" max="6424" width="4.625" customWidth="1"/>
    <col min="6425" max="6425" width="36.75" customWidth="1"/>
    <col min="6426" max="6426" width="13.875" customWidth="1"/>
    <col min="6427" max="6427" width="12.5" customWidth="1"/>
    <col min="6429" max="6429" width="11.625" bestFit="1" customWidth="1"/>
    <col min="6433" max="6433" width="22.125" customWidth="1"/>
    <col min="6434" max="6434" width="17.625" customWidth="1"/>
    <col min="6435" max="6435" width="16.375" customWidth="1"/>
    <col min="6436" max="6436" width="13.5" customWidth="1"/>
    <col min="6437" max="6437" width="7.625" customWidth="1"/>
    <col min="6438" max="6438" width="9.625" customWidth="1"/>
    <col min="6439" max="6439" width="12.875" customWidth="1"/>
    <col min="6440" max="6441" width="12.5" customWidth="1"/>
    <col min="6448" max="6448" width="13.375" customWidth="1"/>
    <col min="6677" max="6677" width="11.5" customWidth="1"/>
    <col min="6678" max="6678" width="5.625" customWidth="1"/>
    <col min="6679" max="6679" width="11.75" customWidth="1"/>
    <col min="6680" max="6680" width="4.625" customWidth="1"/>
    <col min="6681" max="6681" width="36.75" customWidth="1"/>
    <col min="6682" max="6682" width="13.875" customWidth="1"/>
    <col min="6683" max="6683" width="12.5" customWidth="1"/>
    <col min="6685" max="6685" width="11.625" bestFit="1" customWidth="1"/>
    <col min="6689" max="6689" width="22.125" customWidth="1"/>
    <col min="6690" max="6690" width="17.625" customWidth="1"/>
    <col min="6691" max="6691" width="16.375" customWidth="1"/>
    <col min="6692" max="6692" width="13.5" customWidth="1"/>
    <col min="6693" max="6693" width="7.625" customWidth="1"/>
    <col min="6694" max="6694" width="9.625" customWidth="1"/>
    <col min="6695" max="6695" width="12.875" customWidth="1"/>
    <col min="6696" max="6697" width="12.5" customWidth="1"/>
    <col min="6704" max="6704" width="13.375" customWidth="1"/>
    <col min="6933" max="6933" width="11.5" customWidth="1"/>
    <col min="6934" max="6934" width="5.625" customWidth="1"/>
    <col min="6935" max="6935" width="11.75" customWidth="1"/>
    <col min="6936" max="6936" width="4.625" customWidth="1"/>
    <col min="6937" max="6937" width="36.75" customWidth="1"/>
    <col min="6938" max="6938" width="13.875" customWidth="1"/>
    <col min="6939" max="6939" width="12.5" customWidth="1"/>
    <col min="6941" max="6941" width="11.625" bestFit="1" customWidth="1"/>
    <col min="6945" max="6945" width="22.125" customWidth="1"/>
    <col min="6946" max="6946" width="17.625" customWidth="1"/>
    <col min="6947" max="6947" width="16.375" customWidth="1"/>
    <col min="6948" max="6948" width="13.5" customWidth="1"/>
    <col min="6949" max="6949" width="7.625" customWidth="1"/>
    <col min="6950" max="6950" width="9.625" customWidth="1"/>
    <col min="6951" max="6951" width="12.875" customWidth="1"/>
    <col min="6952" max="6953" width="12.5" customWidth="1"/>
    <col min="6960" max="6960" width="13.375" customWidth="1"/>
    <col min="7189" max="7189" width="11.5" customWidth="1"/>
    <col min="7190" max="7190" width="5.625" customWidth="1"/>
    <col min="7191" max="7191" width="11.75" customWidth="1"/>
    <col min="7192" max="7192" width="4.625" customWidth="1"/>
    <col min="7193" max="7193" width="36.75" customWidth="1"/>
    <col min="7194" max="7194" width="13.875" customWidth="1"/>
    <col min="7195" max="7195" width="12.5" customWidth="1"/>
    <col min="7197" max="7197" width="11.625" bestFit="1" customWidth="1"/>
    <col min="7201" max="7201" width="22.125" customWidth="1"/>
    <col min="7202" max="7202" width="17.625" customWidth="1"/>
    <col min="7203" max="7203" width="16.375" customWidth="1"/>
    <col min="7204" max="7204" width="13.5" customWidth="1"/>
    <col min="7205" max="7205" width="7.625" customWidth="1"/>
    <col min="7206" max="7206" width="9.625" customWidth="1"/>
    <col min="7207" max="7207" width="12.875" customWidth="1"/>
    <col min="7208" max="7209" width="12.5" customWidth="1"/>
    <col min="7216" max="7216" width="13.375" customWidth="1"/>
    <col min="7445" max="7445" width="11.5" customWidth="1"/>
    <col min="7446" max="7446" width="5.625" customWidth="1"/>
    <col min="7447" max="7447" width="11.75" customWidth="1"/>
    <col min="7448" max="7448" width="4.625" customWidth="1"/>
    <col min="7449" max="7449" width="36.75" customWidth="1"/>
    <col min="7450" max="7450" width="13.875" customWidth="1"/>
    <col min="7451" max="7451" width="12.5" customWidth="1"/>
    <col min="7453" max="7453" width="11.625" bestFit="1" customWidth="1"/>
    <col min="7457" max="7457" width="22.125" customWidth="1"/>
    <col min="7458" max="7458" width="17.625" customWidth="1"/>
    <col min="7459" max="7459" width="16.375" customWidth="1"/>
    <col min="7460" max="7460" width="13.5" customWidth="1"/>
    <col min="7461" max="7461" width="7.625" customWidth="1"/>
    <col min="7462" max="7462" width="9.625" customWidth="1"/>
    <col min="7463" max="7463" width="12.875" customWidth="1"/>
    <col min="7464" max="7465" width="12.5" customWidth="1"/>
    <col min="7472" max="7472" width="13.375" customWidth="1"/>
    <col min="7701" max="7701" width="11.5" customWidth="1"/>
    <col min="7702" max="7702" width="5.625" customWidth="1"/>
    <col min="7703" max="7703" width="11.75" customWidth="1"/>
    <col min="7704" max="7704" width="4.625" customWidth="1"/>
    <col min="7705" max="7705" width="36.75" customWidth="1"/>
    <col min="7706" max="7706" width="13.875" customWidth="1"/>
    <col min="7707" max="7707" width="12.5" customWidth="1"/>
    <col min="7709" max="7709" width="11.625" bestFit="1" customWidth="1"/>
    <col min="7713" max="7713" width="22.125" customWidth="1"/>
    <col min="7714" max="7714" width="17.625" customWidth="1"/>
    <col min="7715" max="7715" width="16.375" customWidth="1"/>
    <col min="7716" max="7716" width="13.5" customWidth="1"/>
    <col min="7717" max="7717" width="7.625" customWidth="1"/>
    <col min="7718" max="7718" width="9.625" customWidth="1"/>
    <col min="7719" max="7719" width="12.875" customWidth="1"/>
    <col min="7720" max="7721" width="12.5" customWidth="1"/>
    <col min="7728" max="7728" width="13.375" customWidth="1"/>
    <col min="7957" max="7957" width="11.5" customWidth="1"/>
    <col min="7958" max="7958" width="5.625" customWidth="1"/>
    <col min="7959" max="7959" width="11.75" customWidth="1"/>
    <col min="7960" max="7960" width="4.625" customWidth="1"/>
    <col min="7961" max="7961" width="36.75" customWidth="1"/>
    <col min="7962" max="7962" width="13.875" customWidth="1"/>
    <col min="7963" max="7963" width="12.5" customWidth="1"/>
    <col min="7965" max="7965" width="11.625" bestFit="1" customWidth="1"/>
    <col min="7969" max="7969" width="22.125" customWidth="1"/>
    <col min="7970" max="7970" width="17.625" customWidth="1"/>
    <col min="7971" max="7971" width="16.375" customWidth="1"/>
    <col min="7972" max="7972" width="13.5" customWidth="1"/>
    <col min="7973" max="7973" width="7.625" customWidth="1"/>
    <col min="7974" max="7974" width="9.625" customWidth="1"/>
    <col min="7975" max="7975" width="12.875" customWidth="1"/>
    <col min="7976" max="7977" width="12.5" customWidth="1"/>
    <col min="7984" max="7984" width="13.375" customWidth="1"/>
    <col min="8213" max="8213" width="11.5" customWidth="1"/>
    <col min="8214" max="8214" width="5.625" customWidth="1"/>
    <col min="8215" max="8215" width="11.75" customWidth="1"/>
    <col min="8216" max="8216" width="4.625" customWidth="1"/>
    <col min="8217" max="8217" width="36.75" customWidth="1"/>
    <col min="8218" max="8218" width="13.875" customWidth="1"/>
    <col min="8219" max="8219" width="12.5" customWidth="1"/>
    <col min="8221" max="8221" width="11.625" bestFit="1" customWidth="1"/>
    <col min="8225" max="8225" width="22.125" customWidth="1"/>
    <col min="8226" max="8226" width="17.625" customWidth="1"/>
    <col min="8227" max="8227" width="16.375" customWidth="1"/>
    <col min="8228" max="8228" width="13.5" customWidth="1"/>
    <col min="8229" max="8229" width="7.625" customWidth="1"/>
    <col min="8230" max="8230" width="9.625" customWidth="1"/>
    <col min="8231" max="8231" width="12.875" customWidth="1"/>
    <col min="8232" max="8233" width="12.5" customWidth="1"/>
    <col min="8240" max="8240" width="13.375" customWidth="1"/>
    <col min="8469" max="8469" width="11.5" customWidth="1"/>
    <col min="8470" max="8470" width="5.625" customWidth="1"/>
    <col min="8471" max="8471" width="11.75" customWidth="1"/>
    <col min="8472" max="8472" width="4.625" customWidth="1"/>
    <col min="8473" max="8473" width="36.75" customWidth="1"/>
    <col min="8474" max="8474" width="13.875" customWidth="1"/>
    <col min="8475" max="8475" width="12.5" customWidth="1"/>
    <col min="8477" max="8477" width="11.625" bestFit="1" customWidth="1"/>
    <col min="8481" max="8481" width="22.125" customWidth="1"/>
    <col min="8482" max="8482" width="17.625" customWidth="1"/>
    <col min="8483" max="8483" width="16.375" customWidth="1"/>
    <col min="8484" max="8484" width="13.5" customWidth="1"/>
    <col min="8485" max="8485" width="7.625" customWidth="1"/>
    <col min="8486" max="8486" width="9.625" customWidth="1"/>
    <col min="8487" max="8487" width="12.875" customWidth="1"/>
    <col min="8488" max="8489" width="12.5" customWidth="1"/>
    <col min="8496" max="8496" width="13.375" customWidth="1"/>
    <col min="8725" max="8725" width="11.5" customWidth="1"/>
    <col min="8726" max="8726" width="5.625" customWidth="1"/>
    <col min="8727" max="8727" width="11.75" customWidth="1"/>
    <col min="8728" max="8728" width="4.625" customWidth="1"/>
    <col min="8729" max="8729" width="36.75" customWidth="1"/>
    <col min="8730" max="8730" width="13.875" customWidth="1"/>
    <col min="8731" max="8731" width="12.5" customWidth="1"/>
    <col min="8733" max="8733" width="11.625" bestFit="1" customWidth="1"/>
    <col min="8737" max="8737" width="22.125" customWidth="1"/>
    <col min="8738" max="8738" width="17.625" customWidth="1"/>
    <col min="8739" max="8739" width="16.375" customWidth="1"/>
    <col min="8740" max="8740" width="13.5" customWidth="1"/>
    <col min="8741" max="8741" width="7.625" customWidth="1"/>
    <col min="8742" max="8742" width="9.625" customWidth="1"/>
    <col min="8743" max="8743" width="12.875" customWidth="1"/>
    <col min="8744" max="8745" width="12.5" customWidth="1"/>
    <col min="8752" max="8752" width="13.375" customWidth="1"/>
    <col min="8981" max="8981" width="11.5" customWidth="1"/>
    <col min="8982" max="8982" width="5.625" customWidth="1"/>
    <col min="8983" max="8983" width="11.75" customWidth="1"/>
    <col min="8984" max="8984" width="4.625" customWidth="1"/>
    <col min="8985" max="8985" width="36.75" customWidth="1"/>
    <col min="8986" max="8986" width="13.875" customWidth="1"/>
    <col min="8987" max="8987" width="12.5" customWidth="1"/>
    <col min="8989" max="8989" width="11.625" bestFit="1" customWidth="1"/>
    <col min="8993" max="8993" width="22.125" customWidth="1"/>
    <col min="8994" max="8994" width="17.625" customWidth="1"/>
    <col min="8995" max="8995" width="16.375" customWidth="1"/>
    <col min="8996" max="8996" width="13.5" customWidth="1"/>
    <col min="8997" max="8997" width="7.625" customWidth="1"/>
    <col min="8998" max="8998" width="9.625" customWidth="1"/>
    <col min="8999" max="8999" width="12.875" customWidth="1"/>
    <col min="9000" max="9001" width="12.5" customWidth="1"/>
    <col min="9008" max="9008" width="13.375" customWidth="1"/>
    <col min="9237" max="9237" width="11.5" customWidth="1"/>
    <col min="9238" max="9238" width="5.625" customWidth="1"/>
    <col min="9239" max="9239" width="11.75" customWidth="1"/>
    <col min="9240" max="9240" width="4.625" customWidth="1"/>
    <col min="9241" max="9241" width="36.75" customWidth="1"/>
    <col min="9242" max="9242" width="13.875" customWidth="1"/>
    <col min="9243" max="9243" width="12.5" customWidth="1"/>
    <col min="9245" max="9245" width="11.625" bestFit="1" customWidth="1"/>
    <col min="9249" max="9249" width="22.125" customWidth="1"/>
    <col min="9250" max="9250" width="17.625" customWidth="1"/>
    <col min="9251" max="9251" width="16.375" customWidth="1"/>
    <col min="9252" max="9252" width="13.5" customWidth="1"/>
    <col min="9253" max="9253" width="7.625" customWidth="1"/>
    <col min="9254" max="9254" width="9.625" customWidth="1"/>
    <col min="9255" max="9255" width="12.875" customWidth="1"/>
    <col min="9256" max="9257" width="12.5" customWidth="1"/>
    <col min="9264" max="9264" width="13.375" customWidth="1"/>
    <col min="9493" max="9493" width="11.5" customWidth="1"/>
    <col min="9494" max="9494" width="5.625" customWidth="1"/>
    <col min="9495" max="9495" width="11.75" customWidth="1"/>
    <col min="9496" max="9496" width="4.625" customWidth="1"/>
    <col min="9497" max="9497" width="36.75" customWidth="1"/>
    <col min="9498" max="9498" width="13.875" customWidth="1"/>
    <col min="9499" max="9499" width="12.5" customWidth="1"/>
    <col min="9501" max="9501" width="11.625" bestFit="1" customWidth="1"/>
    <col min="9505" max="9505" width="22.125" customWidth="1"/>
    <col min="9506" max="9506" width="17.625" customWidth="1"/>
    <col min="9507" max="9507" width="16.375" customWidth="1"/>
    <col min="9508" max="9508" width="13.5" customWidth="1"/>
    <col min="9509" max="9509" width="7.625" customWidth="1"/>
    <col min="9510" max="9510" width="9.625" customWidth="1"/>
    <col min="9511" max="9511" width="12.875" customWidth="1"/>
    <col min="9512" max="9513" width="12.5" customWidth="1"/>
    <col min="9520" max="9520" width="13.375" customWidth="1"/>
    <col min="9749" max="9749" width="11.5" customWidth="1"/>
    <col min="9750" max="9750" width="5.625" customWidth="1"/>
    <col min="9751" max="9751" width="11.75" customWidth="1"/>
    <col min="9752" max="9752" width="4.625" customWidth="1"/>
    <col min="9753" max="9753" width="36.75" customWidth="1"/>
    <col min="9754" max="9754" width="13.875" customWidth="1"/>
    <col min="9755" max="9755" width="12.5" customWidth="1"/>
    <col min="9757" max="9757" width="11.625" bestFit="1" customWidth="1"/>
    <col min="9761" max="9761" width="22.125" customWidth="1"/>
    <col min="9762" max="9762" width="17.625" customWidth="1"/>
    <col min="9763" max="9763" width="16.375" customWidth="1"/>
    <col min="9764" max="9764" width="13.5" customWidth="1"/>
    <col min="9765" max="9765" width="7.625" customWidth="1"/>
    <col min="9766" max="9766" width="9.625" customWidth="1"/>
    <col min="9767" max="9767" width="12.875" customWidth="1"/>
    <col min="9768" max="9769" width="12.5" customWidth="1"/>
    <col min="9776" max="9776" width="13.375" customWidth="1"/>
    <col min="10005" max="10005" width="11.5" customWidth="1"/>
    <col min="10006" max="10006" width="5.625" customWidth="1"/>
    <col min="10007" max="10007" width="11.75" customWidth="1"/>
    <col min="10008" max="10008" width="4.625" customWidth="1"/>
    <col min="10009" max="10009" width="36.75" customWidth="1"/>
    <col min="10010" max="10010" width="13.875" customWidth="1"/>
    <col min="10011" max="10011" width="12.5" customWidth="1"/>
    <col min="10013" max="10013" width="11.625" bestFit="1" customWidth="1"/>
    <col min="10017" max="10017" width="22.125" customWidth="1"/>
    <col min="10018" max="10018" width="17.625" customWidth="1"/>
    <col min="10019" max="10019" width="16.375" customWidth="1"/>
    <col min="10020" max="10020" width="13.5" customWidth="1"/>
    <col min="10021" max="10021" width="7.625" customWidth="1"/>
    <col min="10022" max="10022" width="9.625" customWidth="1"/>
    <col min="10023" max="10023" width="12.875" customWidth="1"/>
    <col min="10024" max="10025" width="12.5" customWidth="1"/>
    <col min="10032" max="10032" width="13.375" customWidth="1"/>
    <col min="10261" max="10261" width="11.5" customWidth="1"/>
    <col min="10262" max="10262" width="5.625" customWidth="1"/>
    <col min="10263" max="10263" width="11.75" customWidth="1"/>
    <col min="10264" max="10264" width="4.625" customWidth="1"/>
    <col min="10265" max="10265" width="36.75" customWidth="1"/>
    <col min="10266" max="10266" width="13.875" customWidth="1"/>
    <col min="10267" max="10267" width="12.5" customWidth="1"/>
    <col min="10269" max="10269" width="11.625" bestFit="1" customWidth="1"/>
    <col min="10273" max="10273" width="22.125" customWidth="1"/>
    <col min="10274" max="10274" width="17.625" customWidth="1"/>
    <col min="10275" max="10275" width="16.375" customWidth="1"/>
    <col min="10276" max="10276" width="13.5" customWidth="1"/>
    <col min="10277" max="10277" width="7.625" customWidth="1"/>
    <col min="10278" max="10278" width="9.625" customWidth="1"/>
    <col min="10279" max="10279" width="12.875" customWidth="1"/>
    <col min="10280" max="10281" width="12.5" customWidth="1"/>
    <col min="10288" max="10288" width="13.375" customWidth="1"/>
    <col min="10517" max="10517" width="11.5" customWidth="1"/>
    <col min="10518" max="10518" width="5.625" customWidth="1"/>
    <col min="10519" max="10519" width="11.75" customWidth="1"/>
    <col min="10520" max="10520" width="4.625" customWidth="1"/>
    <col min="10521" max="10521" width="36.75" customWidth="1"/>
    <col min="10522" max="10522" width="13.875" customWidth="1"/>
    <col min="10523" max="10523" width="12.5" customWidth="1"/>
    <col min="10525" max="10525" width="11.625" bestFit="1" customWidth="1"/>
    <col min="10529" max="10529" width="22.125" customWidth="1"/>
    <col min="10530" max="10530" width="17.625" customWidth="1"/>
    <col min="10531" max="10531" width="16.375" customWidth="1"/>
    <col min="10532" max="10532" width="13.5" customWidth="1"/>
    <col min="10533" max="10533" width="7.625" customWidth="1"/>
    <col min="10534" max="10534" width="9.625" customWidth="1"/>
    <col min="10535" max="10535" width="12.875" customWidth="1"/>
    <col min="10536" max="10537" width="12.5" customWidth="1"/>
    <col min="10544" max="10544" width="13.375" customWidth="1"/>
    <col min="10773" max="10773" width="11.5" customWidth="1"/>
    <col min="10774" max="10774" width="5.625" customWidth="1"/>
    <col min="10775" max="10775" width="11.75" customWidth="1"/>
    <col min="10776" max="10776" width="4.625" customWidth="1"/>
    <col min="10777" max="10777" width="36.75" customWidth="1"/>
    <col min="10778" max="10778" width="13.875" customWidth="1"/>
    <col min="10779" max="10779" width="12.5" customWidth="1"/>
    <col min="10781" max="10781" width="11.625" bestFit="1" customWidth="1"/>
    <col min="10785" max="10785" width="22.125" customWidth="1"/>
    <col min="10786" max="10786" width="17.625" customWidth="1"/>
    <col min="10787" max="10787" width="16.375" customWidth="1"/>
    <col min="10788" max="10788" width="13.5" customWidth="1"/>
    <col min="10789" max="10789" width="7.625" customWidth="1"/>
    <col min="10790" max="10790" width="9.625" customWidth="1"/>
    <col min="10791" max="10791" width="12.875" customWidth="1"/>
    <col min="10792" max="10793" width="12.5" customWidth="1"/>
    <col min="10800" max="10800" width="13.375" customWidth="1"/>
    <col min="11029" max="11029" width="11.5" customWidth="1"/>
    <col min="11030" max="11030" width="5.625" customWidth="1"/>
    <col min="11031" max="11031" width="11.75" customWidth="1"/>
    <col min="11032" max="11032" width="4.625" customWidth="1"/>
    <col min="11033" max="11033" width="36.75" customWidth="1"/>
    <col min="11034" max="11034" width="13.875" customWidth="1"/>
    <col min="11035" max="11035" width="12.5" customWidth="1"/>
    <col min="11037" max="11037" width="11.625" bestFit="1" customWidth="1"/>
    <col min="11041" max="11041" width="22.125" customWidth="1"/>
    <col min="11042" max="11042" width="17.625" customWidth="1"/>
    <col min="11043" max="11043" width="16.375" customWidth="1"/>
    <col min="11044" max="11044" width="13.5" customWidth="1"/>
    <col min="11045" max="11045" width="7.625" customWidth="1"/>
    <col min="11046" max="11046" width="9.625" customWidth="1"/>
    <col min="11047" max="11047" width="12.875" customWidth="1"/>
    <col min="11048" max="11049" width="12.5" customWidth="1"/>
    <col min="11056" max="11056" width="13.375" customWidth="1"/>
    <col min="11285" max="11285" width="11.5" customWidth="1"/>
    <col min="11286" max="11286" width="5.625" customWidth="1"/>
    <col min="11287" max="11287" width="11.75" customWidth="1"/>
    <col min="11288" max="11288" width="4.625" customWidth="1"/>
    <col min="11289" max="11289" width="36.75" customWidth="1"/>
    <col min="11290" max="11290" width="13.875" customWidth="1"/>
    <col min="11291" max="11291" width="12.5" customWidth="1"/>
    <col min="11293" max="11293" width="11.625" bestFit="1" customWidth="1"/>
    <col min="11297" max="11297" width="22.125" customWidth="1"/>
    <col min="11298" max="11298" width="17.625" customWidth="1"/>
    <col min="11299" max="11299" width="16.375" customWidth="1"/>
    <col min="11300" max="11300" width="13.5" customWidth="1"/>
    <col min="11301" max="11301" width="7.625" customWidth="1"/>
    <col min="11302" max="11302" width="9.625" customWidth="1"/>
    <col min="11303" max="11303" width="12.875" customWidth="1"/>
    <col min="11304" max="11305" width="12.5" customWidth="1"/>
    <col min="11312" max="11312" width="13.375" customWidth="1"/>
    <col min="11541" max="11541" width="11.5" customWidth="1"/>
    <col min="11542" max="11542" width="5.625" customWidth="1"/>
    <col min="11543" max="11543" width="11.75" customWidth="1"/>
    <col min="11544" max="11544" width="4.625" customWidth="1"/>
    <col min="11545" max="11545" width="36.75" customWidth="1"/>
    <col min="11546" max="11546" width="13.875" customWidth="1"/>
    <col min="11547" max="11547" width="12.5" customWidth="1"/>
    <col min="11549" max="11549" width="11.625" bestFit="1" customWidth="1"/>
    <col min="11553" max="11553" width="22.125" customWidth="1"/>
    <col min="11554" max="11554" width="17.625" customWidth="1"/>
    <col min="11555" max="11555" width="16.375" customWidth="1"/>
    <col min="11556" max="11556" width="13.5" customWidth="1"/>
    <col min="11557" max="11557" width="7.625" customWidth="1"/>
    <col min="11558" max="11558" width="9.625" customWidth="1"/>
    <col min="11559" max="11559" width="12.875" customWidth="1"/>
    <col min="11560" max="11561" width="12.5" customWidth="1"/>
    <col min="11568" max="11568" width="13.375" customWidth="1"/>
    <col min="11797" max="11797" width="11.5" customWidth="1"/>
    <col min="11798" max="11798" width="5.625" customWidth="1"/>
    <col min="11799" max="11799" width="11.75" customWidth="1"/>
    <col min="11800" max="11800" width="4.625" customWidth="1"/>
    <col min="11801" max="11801" width="36.75" customWidth="1"/>
    <col min="11802" max="11802" width="13.875" customWidth="1"/>
    <col min="11803" max="11803" width="12.5" customWidth="1"/>
    <col min="11805" max="11805" width="11.625" bestFit="1" customWidth="1"/>
    <col min="11809" max="11809" width="22.125" customWidth="1"/>
    <col min="11810" max="11810" width="17.625" customWidth="1"/>
    <col min="11811" max="11811" width="16.375" customWidth="1"/>
    <col min="11812" max="11812" width="13.5" customWidth="1"/>
    <col min="11813" max="11813" width="7.625" customWidth="1"/>
    <col min="11814" max="11814" width="9.625" customWidth="1"/>
    <col min="11815" max="11815" width="12.875" customWidth="1"/>
    <col min="11816" max="11817" width="12.5" customWidth="1"/>
    <col min="11824" max="11824" width="13.375" customWidth="1"/>
    <col min="12053" max="12053" width="11.5" customWidth="1"/>
    <col min="12054" max="12054" width="5.625" customWidth="1"/>
    <col min="12055" max="12055" width="11.75" customWidth="1"/>
    <col min="12056" max="12056" width="4.625" customWidth="1"/>
    <col min="12057" max="12057" width="36.75" customWidth="1"/>
    <col min="12058" max="12058" width="13.875" customWidth="1"/>
    <col min="12059" max="12059" width="12.5" customWidth="1"/>
    <col min="12061" max="12061" width="11.625" bestFit="1" customWidth="1"/>
    <col min="12065" max="12065" width="22.125" customWidth="1"/>
    <col min="12066" max="12066" width="17.625" customWidth="1"/>
    <col min="12067" max="12067" width="16.375" customWidth="1"/>
    <col min="12068" max="12068" width="13.5" customWidth="1"/>
    <col min="12069" max="12069" width="7.625" customWidth="1"/>
    <col min="12070" max="12070" width="9.625" customWidth="1"/>
    <col min="12071" max="12071" width="12.875" customWidth="1"/>
    <col min="12072" max="12073" width="12.5" customWidth="1"/>
    <col min="12080" max="12080" width="13.375" customWidth="1"/>
    <col min="12309" max="12309" width="11.5" customWidth="1"/>
    <col min="12310" max="12310" width="5.625" customWidth="1"/>
    <col min="12311" max="12311" width="11.75" customWidth="1"/>
    <col min="12312" max="12312" width="4.625" customWidth="1"/>
    <col min="12313" max="12313" width="36.75" customWidth="1"/>
    <col min="12314" max="12314" width="13.875" customWidth="1"/>
    <col min="12315" max="12315" width="12.5" customWidth="1"/>
    <col min="12317" max="12317" width="11.625" bestFit="1" customWidth="1"/>
    <col min="12321" max="12321" width="22.125" customWidth="1"/>
    <col min="12322" max="12322" width="17.625" customWidth="1"/>
    <col min="12323" max="12323" width="16.375" customWidth="1"/>
    <col min="12324" max="12324" width="13.5" customWidth="1"/>
    <col min="12325" max="12325" width="7.625" customWidth="1"/>
    <col min="12326" max="12326" width="9.625" customWidth="1"/>
    <col min="12327" max="12327" width="12.875" customWidth="1"/>
    <col min="12328" max="12329" width="12.5" customWidth="1"/>
    <col min="12336" max="12336" width="13.375" customWidth="1"/>
    <col min="12565" max="12565" width="11.5" customWidth="1"/>
    <col min="12566" max="12566" width="5.625" customWidth="1"/>
    <col min="12567" max="12567" width="11.75" customWidth="1"/>
    <col min="12568" max="12568" width="4.625" customWidth="1"/>
    <col min="12569" max="12569" width="36.75" customWidth="1"/>
    <col min="12570" max="12570" width="13.875" customWidth="1"/>
    <col min="12571" max="12571" width="12.5" customWidth="1"/>
    <col min="12573" max="12573" width="11.625" bestFit="1" customWidth="1"/>
    <col min="12577" max="12577" width="22.125" customWidth="1"/>
    <col min="12578" max="12578" width="17.625" customWidth="1"/>
    <col min="12579" max="12579" width="16.375" customWidth="1"/>
    <col min="12580" max="12580" width="13.5" customWidth="1"/>
    <col min="12581" max="12581" width="7.625" customWidth="1"/>
    <col min="12582" max="12582" width="9.625" customWidth="1"/>
    <col min="12583" max="12583" width="12.875" customWidth="1"/>
    <col min="12584" max="12585" width="12.5" customWidth="1"/>
    <col min="12592" max="12592" width="13.375" customWidth="1"/>
    <col min="12821" max="12821" width="11.5" customWidth="1"/>
    <col min="12822" max="12822" width="5.625" customWidth="1"/>
    <col min="12823" max="12823" width="11.75" customWidth="1"/>
    <col min="12824" max="12824" width="4.625" customWidth="1"/>
    <col min="12825" max="12825" width="36.75" customWidth="1"/>
    <col min="12826" max="12826" width="13.875" customWidth="1"/>
    <col min="12827" max="12827" width="12.5" customWidth="1"/>
    <col min="12829" max="12829" width="11.625" bestFit="1" customWidth="1"/>
    <col min="12833" max="12833" width="22.125" customWidth="1"/>
    <col min="12834" max="12834" width="17.625" customWidth="1"/>
    <col min="12835" max="12835" width="16.375" customWidth="1"/>
    <col min="12836" max="12836" width="13.5" customWidth="1"/>
    <col min="12837" max="12837" width="7.625" customWidth="1"/>
    <col min="12838" max="12838" width="9.625" customWidth="1"/>
    <col min="12839" max="12839" width="12.875" customWidth="1"/>
    <col min="12840" max="12841" width="12.5" customWidth="1"/>
    <col min="12848" max="12848" width="13.375" customWidth="1"/>
    <col min="13077" max="13077" width="11.5" customWidth="1"/>
    <col min="13078" max="13078" width="5.625" customWidth="1"/>
    <col min="13079" max="13079" width="11.75" customWidth="1"/>
    <col min="13080" max="13080" width="4.625" customWidth="1"/>
    <col min="13081" max="13081" width="36.75" customWidth="1"/>
    <col min="13082" max="13082" width="13.875" customWidth="1"/>
    <col min="13083" max="13083" width="12.5" customWidth="1"/>
    <col min="13085" max="13085" width="11.625" bestFit="1" customWidth="1"/>
    <col min="13089" max="13089" width="22.125" customWidth="1"/>
    <col min="13090" max="13090" width="17.625" customWidth="1"/>
    <col min="13091" max="13091" width="16.375" customWidth="1"/>
    <col min="13092" max="13092" width="13.5" customWidth="1"/>
    <col min="13093" max="13093" width="7.625" customWidth="1"/>
    <col min="13094" max="13094" width="9.625" customWidth="1"/>
    <col min="13095" max="13095" width="12.875" customWidth="1"/>
    <col min="13096" max="13097" width="12.5" customWidth="1"/>
    <col min="13104" max="13104" width="13.375" customWidth="1"/>
    <col min="13333" max="13333" width="11.5" customWidth="1"/>
    <col min="13334" max="13334" width="5.625" customWidth="1"/>
    <col min="13335" max="13335" width="11.75" customWidth="1"/>
    <col min="13336" max="13336" width="4.625" customWidth="1"/>
    <col min="13337" max="13337" width="36.75" customWidth="1"/>
    <col min="13338" max="13338" width="13.875" customWidth="1"/>
    <col min="13339" max="13339" width="12.5" customWidth="1"/>
    <col min="13341" max="13341" width="11.625" bestFit="1" customWidth="1"/>
    <col min="13345" max="13345" width="22.125" customWidth="1"/>
    <col min="13346" max="13346" width="17.625" customWidth="1"/>
    <col min="13347" max="13347" width="16.375" customWidth="1"/>
    <col min="13348" max="13348" width="13.5" customWidth="1"/>
    <col min="13349" max="13349" width="7.625" customWidth="1"/>
    <col min="13350" max="13350" width="9.625" customWidth="1"/>
    <col min="13351" max="13351" width="12.875" customWidth="1"/>
    <col min="13352" max="13353" width="12.5" customWidth="1"/>
    <col min="13360" max="13360" width="13.375" customWidth="1"/>
    <col min="13589" max="13589" width="11.5" customWidth="1"/>
    <col min="13590" max="13590" width="5.625" customWidth="1"/>
    <col min="13591" max="13591" width="11.75" customWidth="1"/>
    <col min="13592" max="13592" width="4.625" customWidth="1"/>
    <col min="13593" max="13593" width="36.75" customWidth="1"/>
    <col min="13594" max="13594" width="13.875" customWidth="1"/>
    <col min="13595" max="13595" width="12.5" customWidth="1"/>
    <col min="13597" max="13597" width="11.625" bestFit="1" customWidth="1"/>
    <col min="13601" max="13601" width="22.125" customWidth="1"/>
    <col min="13602" max="13602" width="17.625" customWidth="1"/>
    <col min="13603" max="13603" width="16.375" customWidth="1"/>
    <col min="13604" max="13604" width="13.5" customWidth="1"/>
    <col min="13605" max="13605" width="7.625" customWidth="1"/>
    <col min="13606" max="13606" width="9.625" customWidth="1"/>
    <col min="13607" max="13607" width="12.875" customWidth="1"/>
    <col min="13608" max="13609" width="12.5" customWidth="1"/>
    <col min="13616" max="13616" width="13.375" customWidth="1"/>
    <col min="13845" max="13845" width="11.5" customWidth="1"/>
    <col min="13846" max="13846" width="5.625" customWidth="1"/>
    <col min="13847" max="13847" width="11.75" customWidth="1"/>
    <col min="13848" max="13848" width="4.625" customWidth="1"/>
    <col min="13849" max="13849" width="36.75" customWidth="1"/>
    <col min="13850" max="13850" width="13.875" customWidth="1"/>
    <col min="13851" max="13851" width="12.5" customWidth="1"/>
    <col min="13853" max="13853" width="11.625" bestFit="1" customWidth="1"/>
    <col min="13857" max="13857" width="22.125" customWidth="1"/>
    <col min="13858" max="13858" width="17.625" customWidth="1"/>
    <col min="13859" max="13859" width="16.375" customWidth="1"/>
    <col min="13860" max="13860" width="13.5" customWidth="1"/>
    <col min="13861" max="13861" width="7.625" customWidth="1"/>
    <col min="13862" max="13862" width="9.625" customWidth="1"/>
    <col min="13863" max="13863" width="12.875" customWidth="1"/>
    <col min="13864" max="13865" width="12.5" customWidth="1"/>
    <col min="13872" max="13872" width="13.375" customWidth="1"/>
    <col min="14101" max="14101" width="11.5" customWidth="1"/>
    <col min="14102" max="14102" width="5.625" customWidth="1"/>
    <col min="14103" max="14103" width="11.75" customWidth="1"/>
    <col min="14104" max="14104" width="4.625" customWidth="1"/>
    <col min="14105" max="14105" width="36.75" customWidth="1"/>
    <col min="14106" max="14106" width="13.875" customWidth="1"/>
    <col min="14107" max="14107" width="12.5" customWidth="1"/>
    <col min="14109" max="14109" width="11.625" bestFit="1" customWidth="1"/>
    <col min="14113" max="14113" width="22.125" customWidth="1"/>
    <col min="14114" max="14114" width="17.625" customWidth="1"/>
    <col min="14115" max="14115" width="16.375" customWidth="1"/>
    <col min="14116" max="14116" width="13.5" customWidth="1"/>
    <col min="14117" max="14117" width="7.625" customWidth="1"/>
    <col min="14118" max="14118" width="9.625" customWidth="1"/>
    <col min="14119" max="14119" width="12.875" customWidth="1"/>
    <col min="14120" max="14121" width="12.5" customWidth="1"/>
    <col min="14128" max="14128" width="13.375" customWidth="1"/>
    <col min="14357" max="14357" width="11.5" customWidth="1"/>
    <col min="14358" max="14358" width="5.625" customWidth="1"/>
    <col min="14359" max="14359" width="11.75" customWidth="1"/>
    <col min="14360" max="14360" width="4.625" customWidth="1"/>
    <col min="14361" max="14361" width="36.75" customWidth="1"/>
    <col min="14362" max="14362" width="13.875" customWidth="1"/>
    <col min="14363" max="14363" width="12.5" customWidth="1"/>
    <col min="14365" max="14365" width="11.625" bestFit="1" customWidth="1"/>
    <col min="14369" max="14369" width="22.125" customWidth="1"/>
    <col min="14370" max="14370" width="17.625" customWidth="1"/>
    <col min="14371" max="14371" width="16.375" customWidth="1"/>
    <col min="14372" max="14372" width="13.5" customWidth="1"/>
    <col min="14373" max="14373" width="7.625" customWidth="1"/>
    <col min="14374" max="14374" width="9.625" customWidth="1"/>
    <col min="14375" max="14375" width="12.875" customWidth="1"/>
    <col min="14376" max="14377" width="12.5" customWidth="1"/>
    <col min="14384" max="14384" width="13.375" customWidth="1"/>
    <col min="14613" max="14613" width="11.5" customWidth="1"/>
    <col min="14614" max="14614" width="5.625" customWidth="1"/>
    <col min="14615" max="14615" width="11.75" customWidth="1"/>
    <col min="14616" max="14616" width="4.625" customWidth="1"/>
    <col min="14617" max="14617" width="36.75" customWidth="1"/>
    <col min="14618" max="14618" width="13.875" customWidth="1"/>
    <col min="14619" max="14619" width="12.5" customWidth="1"/>
    <col min="14621" max="14621" width="11.625" bestFit="1" customWidth="1"/>
    <col min="14625" max="14625" width="22.125" customWidth="1"/>
    <col min="14626" max="14626" width="17.625" customWidth="1"/>
    <col min="14627" max="14627" width="16.375" customWidth="1"/>
    <col min="14628" max="14628" width="13.5" customWidth="1"/>
    <col min="14629" max="14629" width="7.625" customWidth="1"/>
    <col min="14630" max="14630" width="9.625" customWidth="1"/>
    <col min="14631" max="14631" width="12.875" customWidth="1"/>
    <col min="14632" max="14633" width="12.5" customWidth="1"/>
    <col min="14640" max="14640" width="13.375" customWidth="1"/>
    <col min="14869" max="14869" width="11.5" customWidth="1"/>
    <col min="14870" max="14870" width="5.625" customWidth="1"/>
    <col min="14871" max="14871" width="11.75" customWidth="1"/>
    <col min="14872" max="14872" width="4.625" customWidth="1"/>
    <col min="14873" max="14873" width="36.75" customWidth="1"/>
    <col min="14874" max="14874" width="13.875" customWidth="1"/>
    <col min="14875" max="14875" width="12.5" customWidth="1"/>
    <col min="14877" max="14877" width="11.625" bestFit="1" customWidth="1"/>
    <col min="14881" max="14881" width="22.125" customWidth="1"/>
    <col min="14882" max="14882" width="17.625" customWidth="1"/>
    <col min="14883" max="14883" width="16.375" customWidth="1"/>
    <col min="14884" max="14884" width="13.5" customWidth="1"/>
    <col min="14885" max="14885" width="7.625" customWidth="1"/>
    <col min="14886" max="14886" width="9.625" customWidth="1"/>
    <col min="14887" max="14887" width="12.875" customWidth="1"/>
    <col min="14888" max="14889" width="12.5" customWidth="1"/>
    <col min="14896" max="14896" width="13.375" customWidth="1"/>
    <col min="15125" max="15125" width="11.5" customWidth="1"/>
    <col min="15126" max="15126" width="5.625" customWidth="1"/>
    <col min="15127" max="15127" width="11.75" customWidth="1"/>
    <col min="15128" max="15128" width="4.625" customWidth="1"/>
    <col min="15129" max="15129" width="36.75" customWidth="1"/>
    <col min="15130" max="15130" width="13.875" customWidth="1"/>
    <col min="15131" max="15131" width="12.5" customWidth="1"/>
    <col min="15133" max="15133" width="11.625" bestFit="1" customWidth="1"/>
    <col min="15137" max="15137" width="22.125" customWidth="1"/>
    <col min="15138" max="15138" width="17.625" customWidth="1"/>
    <col min="15139" max="15139" width="16.375" customWidth="1"/>
    <col min="15140" max="15140" width="13.5" customWidth="1"/>
    <col min="15141" max="15141" width="7.625" customWidth="1"/>
    <col min="15142" max="15142" width="9.625" customWidth="1"/>
    <col min="15143" max="15143" width="12.875" customWidth="1"/>
    <col min="15144" max="15145" width="12.5" customWidth="1"/>
    <col min="15152" max="15152" width="13.375" customWidth="1"/>
    <col min="15381" max="15381" width="11.5" customWidth="1"/>
    <col min="15382" max="15382" width="5.625" customWidth="1"/>
    <col min="15383" max="15383" width="11.75" customWidth="1"/>
    <col min="15384" max="15384" width="4.625" customWidth="1"/>
    <col min="15385" max="15385" width="36.75" customWidth="1"/>
    <col min="15386" max="15386" width="13.875" customWidth="1"/>
    <col min="15387" max="15387" width="12.5" customWidth="1"/>
    <col min="15389" max="15389" width="11.625" bestFit="1" customWidth="1"/>
    <col min="15393" max="15393" width="22.125" customWidth="1"/>
    <col min="15394" max="15394" width="17.625" customWidth="1"/>
    <col min="15395" max="15395" width="16.375" customWidth="1"/>
    <col min="15396" max="15396" width="13.5" customWidth="1"/>
    <col min="15397" max="15397" width="7.625" customWidth="1"/>
    <col min="15398" max="15398" width="9.625" customWidth="1"/>
    <col min="15399" max="15399" width="12.875" customWidth="1"/>
    <col min="15400" max="15401" width="12.5" customWidth="1"/>
    <col min="15408" max="15408" width="13.375" customWidth="1"/>
    <col min="15637" max="15637" width="11.5" customWidth="1"/>
    <col min="15638" max="15638" width="5.625" customWidth="1"/>
    <col min="15639" max="15639" width="11.75" customWidth="1"/>
    <col min="15640" max="15640" width="4.625" customWidth="1"/>
    <col min="15641" max="15641" width="36.75" customWidth="1"/>
    <col min="15642" max="15642" width="13.875" customWidth="1"/>
    <col min="15643" max="15643" width="12.5" customWidth="1"/>
    <col min="15645" max="15645" width="11.625" bestFit="1" customWidth="1"/>
    <col min="15649" max="15649" width="22.125" customWidth="1"/>
    <col min="15650" max="15650" width="17.625" customWidth="1"/>
    <col min="15651" max="15651" width="16.375" customWidth="1"/>
    <col min="15652" max="15652" width="13.5" customWidth="1"/>
    <col min="15653" max="15653" width="7.625" customWidth="1"/>
    <col min="15654" max="15654" width="9.625" customWidth="1"/>
    <col min="15655" max="15655" width="12.875" customWidth="1"/>
    <col min="15656" max="15657" width="12.5" customWidth="1"/>
    <col min="15664" max="15664" width="13.375" customWidth="1"/>
    <col min="15893" max="15893" width="11.5" customWidth="1"/>
    <col min="15894" max="15894" width="5.625" customWidth="1"/>
    <col min="15895" max="15895" width="11.75" customWidth="1"/>
    <col min="15896" max="15896" width="4.625" customWidth="1"/>
    <col min="15897" max="15897" width="36.75" customWidth="1"/>
    <col min="15898" max="15898" width="13.875" customWidth="1"/>
    <col min="15899" max="15899" width="12.5" customWidth="1"/>
    <col min="15901" max="15901" width="11.625" bestFit="1" customWidth="1"/>
    <col min="15905" max="15905" width="22.125" customWidth="1"/>
    <col min="15906" max="15906" width="17.625" customWidth="1"/>
    <col min="15907" max="15907" width="16.375" customWidth="1"/>
    <col min="15908" max="15908" width="13.5" customWidth="1"/>
    <col min="15909" max="15909" width="7.625" customWidth="1"/>
    <col min="15910" max="15910" width="9.625" customWidth="1"/>
    <col min="15911" max="15911" width="12.875" customWidth="1"/>
    <col min="15912" max="15913" width="12.5" customWidth="1"/>
    <col min="15920" max="15920" width="13.375" customWidth="1"/>
    <col min="16149" max="16149" width="11.5" customWidth="1"/>
    <col min="16150" max="16150" width="5.625" customWidth="1"/>
    <col min="16151" max="16151" width="11.75" customWidth="1"/>
    <col min="16152" max="16152" width="4.625" customWidth="1"/>
    <col min="16153" max="16153" width="36.75" customWidth="1"/>
    <col min="16154" max="16154" width="13.875" customWidth="1"/>
    <col min="16155" max="16155" width="12.5" customWidth="1"/>
    <col min="16157" max="16157" width="11.625" bestFit="1" customWidth="1"/>
    <col min="16161" max="16161" width="22.125" customWidth="1"/>
    <col min="16162" max="16162" width="17.625" customWidth="1"/>
    <col min="16163" max="16163" width="16.375" customWidth="1"/>
    <col min="16164" max="16164" width="13.5" customWidth="1"/>
    <col min="16165" max="16165" width="7.625" customWidth="1"/>
    <col min="16166" max="16166" width="9.625" customWidth="1"/>
    <col min="16167" max="16167" width="12.875" customWidth="1"/>
    <col min="16168" max="16169" width="12.5" customWidth="1"/>
    <col min="16176" max="16176" width="13.375" customWidth="1"/>
  </cols>
  <sheetData>
    <row r="1" spans="4:85" ht="31.9" customHeight="1">
      <c r="D1" s="143" t="s">
        <v>397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8"/>
      <c r="AT1" s="8"/>
      <c r="AU1" s="8"/>
      <c r="AV1" s="8"/>
      <c r="AW1" s="12"/>
      <c r="AX1" s="12"/>
      <c r="AY1" s="12"/>
      <c r="AZ1" s="8"/>
      <c r="BA1" s="8"/>
      <c r="BB1" s="8"/>
    </row>
    <row r="2" spans="4:85" ht="6" customHeight="1">
      <c r="D2" s="8"/>
      <c r="E2" s="8"/>
      <c r="F2" s="12"/>
      <c r="G2" s="12"/>
      <c r="H2" s="12"/>
      <c r="I2" s="12"/>
      <c r="J2" s="12"/>
      <c r="K2" s="12"/>
      <c r="L2" s="12"/>
      <c r="M2" s="12"/>
      <c r="N2" s="8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5"/>
      <c r="AF2" s="145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12"/>
      <c r="AX2" s="12"/>
      <c r="AY2" s="12"/>
      <c r="AZ2" s="8"/>
      <c r="BA2" s="8"/>
      <c r="BB2" s="8"/>
    </row>
    <row r="3" spans="4:85" s="34" customFormat="1" ht="9" customHeight="1">
      <c r="D3" s="33"/>
      <c r="E3" s="244" t="s">
        <v>7</v>
      </c>
      <c r="F3" s="241" t="s">
        <v>70</v>
      </c>
      <c r="G3" s="247"/>
      <c r="H3" s="250" t="s">
        <v>74</v>
      </c>
      <c r="I3" s="251"/>
      <c r="J3" s="250" t="s">
        <v>75</v>
      </c>
      <c r="K3" s="251"/>
      <c r="L3" s="95"/>
      <c r="M3" s="147"/>
      <c r="N3" s="147"/>
      <c r="O3" s="241" t="s">
        <v>76</v>
      </c>
      <c r="P3" s="276" t="s">
        <v>77</v>
      </c>
      <c r="Q3" s="241" t="s">
        <v>176</v>
      </c>
      <c r="R3" s="247" t="s">
        <v>78</v>
      </c>
      <c r="S3" s="244" t="s">
        <v>1</v>
      </c>
      <c r="T3" s="244" t="s">
        <v>2</v>
      </c>
      <c r="U3" s="244" t="s">
        <v>3</v>
      </c>
      <c r="V3" s="276" t="s">
        <v>79</v>
      </c>
      <c r="W3" s="276" t="s">
        <v>80</v>
      </c>
      <c r="X3" s="276" t="s">
        <v>81</v>
      </c>
      <c r="Y3" s="277" t="s">
        <v>17</v>
      </c>
      <c r="Z3" s="241" t="s">
        <v>21</v>
      </c>
      <c r="AA3" s="257" t="s">
        <v>255</v>
      </c>
      <c r="AB3" s="257" t="s">
        <v>250</v>
      </c>
      <c r="AC3" s="257" t="s">
        <v>29</v>
      </c>
      <c r="AD3" s="257" t="s">
        <v>30</v>
      </c>
      <c r="AE3" s="260" t="s">
        <v>242</v>
      </c>
      <c r="AF3" s="257" t="s">
        <v>243</v>
      </c>
      <c r="AG3" s="263" t="s">
        <v>85</v>
      </c>
      <c r="AH3" s="300" t="s">
        <v>87</v>
      </c>
      <c r="AI3" s="301"/>
      <c r="AJ3" s="301"/>
      <c r="AK3" s="301"/>
      <c r="AL3" s="301"/>
      <c r="AM3" s="301"/>
      <c r="AN3" s="302"/>
      <c r="AO3" s="309" t="s">
        <v>10</v>
      </c>
      <c r="AP3" s="312" t="s">
        <v>174</v>
      </c>
      <c r="AQ3" s="312"/>
      <c r="AR3" s="312"/>
      <c r="AS3" s="312"/>
      <c r="AT3" s="312"/>
      <c r="AU3" s="312"/>
      <c r="AV3" s="312"/>
      <c r="AW3" s="312"/>
      <c r="AX3" s="312"/>
      <c r="AY3" s="314" t="s">
        <v>151</v>
      </c>
      <c r="AZ3" s="314"/>
      <c r="BA3" s="314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</row>
    <row r="4" spans="4:85" s="34" customFormat="1" ht="9" customHeight="1">
      <c r="D4" s="33"/>
      <c r="E4" s="244"/>
      <c r="F4" s="245"/>
      <c r="G4" s="248"/>
      <c r="H4" s="252"/>
      <c r="I4" s="253"/>
      <c r="J4" s="252"/>
      <c r="K4" s="253"/>
      <c r="L4" s="96"/>
      <c r="M4" s="148"/>
      <c r="N4" s="148"/>
      <c r="O4" s="242"/>
      <c r="P4" s="276"/>
      <c r="Q4" s="245"/>
      <c r="R4" s="248"/>
      <c r="S4" s="244"/>
      <c r="T4" s="244"/>
      <c r="U4" s="244"/>
      <c r="V4" s="244"/>
      <c r="W4" s="244"/>
      <c r="X4" s="244"/>
      <c r="Y4" s="245"/>
      <c r="Z4" s="242"/>
      <c r="AA4" s="258"/>
      <c r="AB4" s="258"/>
      <c r="AC4" s="258"/>
      <c r="AD4" s="258"/>
      <c r="AE4" s="261"/>
      <c r="AF4" s="258"/>
      <c r="AG4" s="264"/>
      <c r="AH4" s="303"/>
      <c r="AI4" s="304"/>
      <c r="AJ4" s="304"/>
      <c r="AK4" s="304"/>
      <c r="AL4" s="304"/>
      <c r="AM4" s="304"/>
      <c r="AN4" s="305"/>
      <c r="AO4" s="310"/>
      <c r="AP4" s="313"/>
      <c r="AQ4" s="313"/>
      <c r="AR4" s="313"/>
      <c r="AS4" s="313"/>
      <c r="AT4" s="313"/>
      <c r="AU4" s="313"/>
      <c r="AV4" s="313"/>
      <c r="AW4" s="313"/>
      <c r="AX4" s="313"/>
      <c r="AY4" s="314"/>
      <c r="AZ4" s="314"/>
      <c r="BA4" s="314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</row>
    <row r="5" spans="4:85" s="34" customFormat="1" ht="9" customHeight="1">
      <c r="D5" s="33"/>
      <c r="E5" s="244"/>
      <c r="F5" s="245"/>
      <c r="G5" s="248"/>
      <c r="H5" s="252"/>
      <c r="I5" s="253"/>
      <c r="J5" s="252"/>
      <c r="K5" s="253"/>
      <c r="L5" s="96"/>
      <c r="M5" s="148"/>
      <c r="N5" s="148"/>
      <c r="O5" s="242"/>
      <c r="P5" s="276"/>
      <c r="Q5" s="245"/>
      <c r="R5" s="248"/>
      <c r="S5" s="244"/>
      <c r="T5" s="244"/>
      <c r="U5" s="244"/>
      <c r="V5" s="244"/>
      <c r="W5" s="244"/>
      <c r="X5" s="244"/>
      <c r="Y5" s="245"/>
      <c r="Z5" s="242"/>
      <c r="AA5" s="258"/>
      <c r="AB5" s="258"/>
      <c r="AC5" s="258"/>
      <c r="AD5" s="258"/>
      <c r="AE5" s="261"/>
      <c r="AF5" s="258"/>
      <c r="AG5" s="264"/>
      <c r="AH5" s="303"/>
      <c r="AI5" s="304"/>
      <c r="AJ5" s="304"/>
      <c r="AK5" s="304"/>
      <c r="AL5" s="304"/>
      <c r="AM5" s="304"/>
      <c r="AN5" s="305"/>
      <c r="AO5" s="310"/>
      <c r="AP5" s="266" t="s">
        <v>24</v>
      </c>
      <c r="AQ5" s="267"/>
      <c r="AR5" s="141"/>
      <c r="AS5" s="266" t="s">
        <v>28</v>
      </c>
      <c r="AT5" s="267"/>
      <c r="AU5" s="141"/>
      <c r="AV5" s="141"/>
      <c r="AW5" s="273" t="s">
        <v>25</v>
      </c>
      <c r="AX5" s="266" t="s">
        <v>27</v>
      </c>
      <c r="AY5" s="256" t="s">
        <v>154</v>
      </c>
      <c r="AZ5" s="256" t="s">
        <v>34</v>
      </c>
      <c r="BA5" s="256" t="s">
        <v>35</v>
      </c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</row>
    <row r="6" spans="4:85" s="34" customFormat="1" ht="9" customHeight="1">
      <c r="D6" s="33"/>
      <c r="E6" s="244"/>
      <c r="F6" s="245"/>
      <c r="G6" s="248"/>
      <c r="H6" s="252"/>
      <c r="I6" s="253"/>
      <c r="J6" s="252"/>
      <c r="K6" s="253"/>
      <c r="L6" s="96"/>
      <c r="M6" s="148"/>
      <c r="N6" s="148"/>
      <c r="O6" s="242"/>
      <c r="P6" s="276"/>
      <c r="Q6" s="245"/>
      <c r="R6" s="248"/>
      <c r="S6" s="244"/>
      <c r="T6" s="244"/>
      <c r="U6" s="244"/>
      <c r="V6" s="244"/>
      <c r="W6" s="244"/>
      <c r="X6" s="244"/>
      <c r="Y6" s="245"/>
      <c r="Z6" s="242"/>
      <c r="AA6" s="258"/>
      <c r="AB6" s="258"/>
      <c r="AC6" s="258"/>
      <c r="AD6" s="258"/>
      <c r="AE6" s="261"/>
      <c r="AF6" s="258"/>
      <c r="AG6" s="264"/>
      <c r="AH6" s="303"/>
      <c r="AI6" s="304"/>
      <c r="AJ6" s="304"/>
      <c r="AK6" s="304"/>
      <c r="AL6" s="304"/>
      <c r="AM6" s="304"/>
      <c r="AN6" s="305"/>
      <c r="AO6" s="310"/>
      <c r="AP6" s="268"/>
      <c r="AQ6" s="269"/>
      <c r="AR6" s="141"/>
      <c r="AS6" s="268"/>
      <c r="AT6" s="269"/>
      <c r="AU6" s="141"/>
      <c r="AV6" s="141"/>
      <c r="AW6" s="274"/>
      <c r="AX6" s="268"/>
      <c r="AY6" s="256"/>
      <c r="AZ6" s="256"/>
      <c r="BA6" s="256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</row>
    <row r="7" spans="4:85" s="34" customFormat="1" ht="9" customHeight="1">
      <c r="D7" s="33"/>
      <c r="E7" s="244"/>
      <c r="F7" s="245"/>
      <c r="G7" s="248"/>
      <c r="H7" s="252"/>
      <c r="I7" s="253"/>
      <c r="J7" s="252"/>
      <c r="K7" s="253"/>
      <c r="L7" s="96"/>
      <c r="M7" s="148"/>
      <c r="N7" s="148"/>
      <c r="O7" s="242"/>
      <c r="P7" s="276"/>
      <c r="Q7" s="245"/>
      <c r="R7" s="248"/>
      <c r="S7" s="244"/>
      <c r="T7" s="244"/>
      <c r="U7" s="244"/>
      <c r="V7" s="244"/>
      <c r="W7" s="244"/>
      <c r="X7" s="244"/>
      <c r="Y7" s="245"/>
      <c r="Z7" s="242"/>
      <c r="AA7" s="258"/>
      <c r="AB7" s="258"/>
      <c r="AC7" s="258"/>
      <c r="AD7" s="258"/>
      <c r="AE7" s="261"/>
      <c r="AF7" s="258"/>
      <c r="AG7" s="264"/>
      <c r="AH7" s="303"/>
      <c r="AI7" s="304"/>
      <c r="AJ7" s="304"/>
      <c r="AK7" s="304"/>
      <c r="AL7" s="304"/>
      <c r="AM7" s="304"/>
      <c r="AN7" s="305"/>
      <c r="AO7" s="310"/>
      <c r="AP7" s="268"/>
      <c r="AQ7" s="269"/>
      <c r="AR7" s="141"/>
      <c r="AS7" s="268"/>
      <c r="AT7" s="269"/>
      <c r="AU7" s="141"/>
      <c r="AV7" s="141"/>
      <c r="AW7" s="274"/>
      <c r="AX7" s="268"/>
      <c r="AY7" s="256"/>
      <c r="AZ7" s="256"/>
      <c r="BA7" s="256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</row>
    <row r="8" spans="4:85" s="34" customFormat="1" ht="9" customHeight="1">
      <c r="D8" s="33"/>
      <c r="E8" s="244"/>
      <c r="F8" s="245"/>
      <c r="G8" s="248"/>
      <c r="H8" s="252"/>
      <c r="I8" s="253"/>
      <c r="J8" s="252"/>
      <c r="K8" s="253"/>
      <c r="L8" s="96"/>
      <c r="M8" s="148"/>
      <c r="N8" s="148"/>
      <c r="O8" s="242"/>
      <c r="P8" s="276"/>
      <c r="Q8" s="245"/>
      <c r="R8" s="248"/>
      <c r="S8" s="244"/>
      <c r="T8" s="244"/>
      <c r="U8" s="244"/>
      <c r="V8" s="244"/>
      <c r="W8" s="244"/>
      <c r="X8" s="244"/>
      <c r="Y8" s="245"/>
      <c r="Z8" s="242"/>
      <c r="AA8" s="258"/>
      <c r="AB8" s="258"/>
      <c r="AC8" s="258"/>
      <c r="AD8" s="258"/>
      <c r="AE8" s="261"/>
      <c r="AF8" s="258"/>
      <c r="AG8" s="264"/>
      <c r="AH8" s="303"/>
      <c r="AI8" s="304"/>
      <c r="AJ8" s="304"/>
      <c r="AK8" s="304"/>
      <c r="AL8" s="304"/>
      <c r="AM8" s="304"/>
      <c r="AN8" s="305"/>
      <c r="AO8" s="310"/>
      <c r="AP8" s="268"/>
      <c r="AQ8" s="269"/>
      <c r="AR8" s="141"/>
      <c r="AS8" s="268"/>
      <c r="AT8" s="269"/>
      <c r="AU8" s="141"/>
      <c r="AV8" s="141"/>
      <c r="AW8" s="274"/>
      <c r="AX8" s="268"/>
      <c r="AY8" s="256"/>
      <c r="AZ8" s="256"/>
      <c r="BA8" s="256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</row>
    <row r="9" spans="4:85" s="34" customFormat="1" ht="9" customHeight="1">
      <c r="D9" s="33"/>
      <c r="E9" s="244"/>
      <c r="F9" s="245"/>
      <c r="G9" s="248"/>
      <c r="H9" s="252"/>
      <c r="I9" s="253"/>
      <c r="J9" s="252"/>
      <c r="K9" s="253"/>
      <c r="L9" s="96"/>
      <c r="M9" s="148"/>
      <c r="N9" s="148"/>
      <c r="O9" s="242"/>
      <c r="P9" s="276"/>
      <c r="Q9" s="245"/>
      <c r="R9" s="248"/>
      <c r="S9" s="244"/>
      <c r="T9" s="244"/>
      <c r="U9" s="244"/>
      <c r="V9" s="244"/>
      <c r="W9" s="244"/>
      <c r="X9" s="244"/>
      <c r="Y9" s="245"/>
      <c r="Z9" s="242"/>
      <c r="AA9" s="258"/>
      <c r="AB9" s="258"/>
      <c r="AC9" s="258"/>
      <c r="AD9" s="258"/>
      <c r="AE9" s="261"/>
      <c r="AF9" s="258"/>
      <c r="AG9" s="264"/>
      <c r="AH9" s="303"/>
      <c r="AI9" s="304"/>
      <c r="AJ9" s="304"/>
      <c r="AK9" s="304"/>
      <c r="AL9" s="304"/>
      <c r="AM9" s="304"/>
      <c r="AN9" s="305"/>
      <c r="AO9" s="310"/>
      <c r="AP9" s="268"/>
      <c r="AQ9" s="269"/>
      <c r="AR9" s="141"/>
      <c r="AS9" s="268"/>
      <c r="AT9" s="269"/>
      <c r="AU9" s="141"/>
      <c r="AV9" s="141"/>
      <c r="AW9" s="274"/>
      <c r="AX9" s="268"/>
      <c r="AY9" s="256"/>
      <c r="AZ9" s="256"/>
      <c r="BA9" s="256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</row>
    <row r="10" spans="4:85" s="34" customFormat="1" ht="9" customHeight="1">
      <c r="D10" s="33"/>
      <c r="E10" s="244"/>
      <c r="F10" s="245"/>
      <c r="G10" s="248"/>
      <c r="H10" s="252"/>
      <c r="I10" s="253"/>
      <c r="J10" s="252"/>
      <c r="K10" s="253"/>
      <c r="L10" s="96"/>
      <c r="M10" s="148"/>
      <c r="N10" s="148"/>
      <c r="O10" s="242"/>
      <c r="P10" s="276"/>
      <c r="Q10" s="245"/>
      <c r="R10" s="248"/>
      <c r="S10" s="244"/>
      <c r="T10" s="244"/>
      <c r="U10" s="244"/>
      <c r="V10" s="244"/>
      <c r="W10" s="244"/>
      <c r="X10" s="244"/>
      <c r="Y10" s="245"/>
      <c r="Z10" s="242"/>
      <c r="AA10" s="258"/>
      <c r="AB10" s="258"/>
      <c r="AC10" s="258"/>
      <c r="AD10" s="258"/>
      <c r="AE10" s="261"/>
      <c r="AF10" s="258"/>
      <c r="AG10" s="264"/>
      <c r="AH10" s="303"/>
      <c r="AI10" s="304"/>
      <c r="AJ10" s="304"/>
      <c r="AK10" s="304"/>
      <c r="AL10" s="304"/>
      <c r="AM10" s="304"/>
      <c r="AN10" s="305"/>
      <c r="AO10" s="310"/>
      <c r="AP10" s="268"/>
      <c r="AQ10" s="269"/>
      <c r="AR10" s="141"/>
      <c r="AS10" s="268"/>
      <c r="AT10" s="269"/>
      <c r="AU10" s="141"/>
      <c r="AV10" s="141"/>
      <c r="AW10" s="274"/>
      <c r="AX10" s="268"/>
      <c r="AY10" s="256"/>
      <c r="AZ10" s="256"/>
      <c r="BA10" s="256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</row>
    <row r="11" spans="4:85" s="34" customFormat="1" ht="9" customHeight="1">
      <c r="D11" s="33"/>
      <c r="E11" s="244"/>
      <c r="F11" s="246"/>
      <c r="G11" s="249"/>
      <c r="H11" s="254"/>
      <c r="I11" s="255"/>
      <c r="J11" s="254"/>
      <c r="K11" s="255"/>
      <c r="L11" s="97"/>
      <c r="M11" s="149"/>
      <c r="N11" s="149"/>
      <c r="O11" s="243"/>
      <c r="P11" s="276"/>
      <c r="Q11" s="246"/>
      <c r="R11" s="249"/>
      <c r="S11" s="244"/>
      <c r="T11" s="244"/>
      <c r="U11" s="244"/>
      <c r="V11" s="244"/>
      <c r="W11" s="244"/>
      <c r="X11" s="244"/>
      <c r="Y11" s="246"/>
      <c r="Z11" s="243"/>
      <c r="AA11" s="259"/>
      <c r="AB11" s="259"/>
      <c r="AC11" s="259"/>
      <c r="AD11" s="259"/>
      <c r="AE11" s="262"/>
      <c r="AF11" s="259"/>
      <c r="AG11" s="265"/>
      <c r="AH11" s="306"/>
      <c r="AI11" s="307"/>
      <c r="AJ11" s="307"/>
      <c r="AK11" s="307"/>
      <c r="AL11" s="307"/>
      <c r="AM11" s="307"/>
      <c r="AN11" s="308"/>
      <c r="AO11" s="311"/>
      <c r="AP11" s="270"/>
      <c r="AQ11" s="271"/>
      <c r="AR11" s="141"/>
      <c r="AS11" s="270"/>
      <c r="AT11" s="271"/>
      <c r="AU11" s="141"/>
      <c r="AV11" s="141"/>
      <c r="AW11" s="275"/>
      <c r="AX11" s="270"/>
      <c r="AY11" s="256"/>
      <c r="AZ11" s="256"/>
      <c r="BA11" s="256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</row>
    <row r="12" spans="4:85" ht="6.75" customHeight="1">
      <c r="D12" s="8"/>
      <c r="E12" s="8"/>
      <c r="F12" s="12"/>
      <c r="G12" s="12"/>
      <c r="H12" s="12"/>
      <c r="I12" s="12"/>
      <c r="J12" s="12"/>
      <c r="K12" s="12"/>
      <c r="L12" s="12"/>
      <c r="M12" s="12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279" t="s">
        <v>259</v>
      </c>
      <c r="AB12" s="174"/>
      <c r="AC12" s="199"/>
      <c r="AD12" s="199"/>
      <c r="AE12" s="199"/>
      <c r="AF12" s="175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12"/>
      <c r="AX12" s="12"/>
      <c r="AY12" s="12"/>
      <c r="AZ12" s="8"/>
      <c r="BA12" s="8"/>
      <c r="BB12" s="8"/>
    </row>
    <row r="13" spans="4:85" s="5" customFormat="1" ht="22.9" customHeight="1">
      <c r="D13" s="281"/>
      <c r="E13" s="112"/>
      <c r="F13" s="7" t="s">
        <v>39</v>
      </c>
      <c r="G13" s="7"/>
      <c r="H13" s="282">
        <f>SUM(AO23:AO122)</f>
        <v>37100</v>
      </c>
      <c r="I13" s="283"/>
      <c r="J13" s="284" t="s">
        <v>398</v>
      </c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9"/>
      <c r="AA13" s="280"/>
      <c r="AB13" s="327" t="s">
        <v>353</v>
      </c>
      <c r="AC13" s="328"/>
      <c r="AD13" s="328"/>
      <c r="AE13" s="328"/>
      <c r="AF13" s="329"/>
      <c r="AG13" s="9"/>
      <c r="AH13" s="9"/>
      <c r="AI13" s="9"/>
      <c r="AJ13" s="9"/>
      <c r="AK13" s="9"/>
      <c r="AL13" s="9"/>
      <c r="AM13" s="9"/>
      <c r="AN13" s="9"/>
      <c r="AO13" s="9"/>
      <c r="AP13" s="286" t="s">
        <v>155</v>
      </c>
      <c r="AQ13" s="286"/>
      <c r="AR13" s="286"/>
      <c r="AS13" s="286"/>
      <c r="AT13" s="286"/>
      <c r="AU13" s="286"/>
      <c r="AV13" s="286"/>
      <c r="AW13" s="286"/>
      <c r="AX13" s="286"/>
      <c r="AY13" s="287"/>
      <c r="AZ13" s="287"/>
      <c r="BA13" s="287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</row>
    <row r="14" spans="4:85" s="5" customFormat="1" ht="7.15" customHeight="1">
      <c r="D14" s="281"/>
      <c r="E14" s="112"/>
      <c r="F14" s="13"/>
      <c r="G14" s="13"/>
      <c r="H14" s="13"/>
      <c r="I14" s="13"/>
      <c r="J14" s="13"/>
      <c r="K14" s="13"/>
      <c r="L14" s="13"/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9"/>
      <c r="AA14" s="280"/>
      <c r="AB14" s="327"/>
      <c r="AC14" s="328"/>
      <c r="AD14" s="328"/>
      <c r="AE14" s="328"/>
      <c r="AF14" s="32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288"/>
      <c r="AZ14" s="289"/>
      <c r="BA14" s="290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</row>
    <row r="15" spans="4:85" s="5" customFormat="1" ht="19.149999999999999" customHeight="1">
      <c r="D15" s="281"/>
      <c r="E15" s="112"/>
      <c r="F15" s="150" t="s">
        <v>149</v>
      </c>
      <c r="G15" s="100"/>
      <c r="H15" s="297" t="s">
        <v>258</v>
      </c>
      <c r="I15" s="298"/>
      <c r="J15" s="299"/>
      <c r="K15" s="272" t="s">
        <v>64</v>
      </c>
      <c r="L15" s="272"/>
      <c r="M15" s="272"/>
      <c r="N15" s="272"/>
      <c r="O15" s="272"/>
      <c r="P15" s="98" t="s">
        <v>66</v>
      </c>
      <c r="Q15" s="98" t="s">
        <v>69</v>
      </c>
      <c r="R15" s="103"/>
      <c r="S15" s="272" t="s">
        <v>67</v>
      </c>
      <c r="T15" s="272"/>
      <c r="U15" s="272"/>
      <c r="V15" s="272" t="s">
        <v>68</v>
      </c>
      <c r="W15" s="272"/>
      <c r="X15" s="272"/>
      <c r="Y15" s="272"/>
      <c r="Z15" s="9"/>
      <c r="AA15" s="280"/>
      <c r="AB15" s="327"/>
      <c r="AC15" s="328"/>
      <c r="AD15" s="328"/>
      <c r="AE15" s="328"/>
      <c r="AF15" s="329"/>
      <c r="AG15" s="10"/>
      <c r="AH15" s="10"/>
      <c r="AI15" s="10"/>
      <c r="AJ15" s="10"/>
      <c r="AK15" s="10"/>
      <c r="AL15" s="10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291"/>
      <c r="AZ15" s="292"/>
      <c r="BA15" s="293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</row>
    <row r="16" spans="4:85" s="5" customFormat="1" ht="25.9" customHeight="1">
      <c r="D16" s="281"/>
      <c r="E16" s="112"/>
      <c r="F16" s="163">
        <v>44850</v>
      </c>
      <c r="G16" s="101"/>
      <c r="H16" s="320" t="s">
        <v>379</v>
      </c>
      <c r="I16" s="321"/>
      <c r="J16" s="322"/>
      <c r="K16" s="278" t="s">
        <v>177</v>
      </c>
      <c r="L16" s="278"/>
      <c r="M16" s="278"/>
      <c r="N16" s="278"/>
      <c r="O16" s="278"/>
      <c r="P16" s="139" t="s">
        <v>178</v>
      </c>
      <c r="Q16" s="18" t="s">
        <v>103</v>
      </c>
      <c r="R16" s="126"/>
      <c r="S16" s="278" t="s">
        <v>179</v>
      </c>
      <c r="T16" s="278"/>
      <c r="U16" s="278"/>
      <c r="V16" s="278" t="s">
        <v>180</v>
      </c>
      <c r="W16" s="278"/>
      <c r="X16" s="278"/>
      <c r="Y16" s="278"/>
      <c r="Z16" s="9"/>
      <c r="AA16" s="280"/>
      <c r="AB16" s="327"/>
      <c r="AC16" s="328"/>
      <c r="AD16" s="328"/>
      <c r="AE16" s="328"/>
      <c r="AF16" s="329"/>
      <c r="AG16" s="10"/>
      <c r="AH16" s="10"/>
      <c r="AI16" s="10"/>
      <c r="AJ16" s="10"/>
      <c r="AK16" s="10"/>
      <c r="AL16" s="10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291"/>
      <c r="AZ16" s="292"/>
      <c r="BA16" s="293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</row>
    <row r="17" spans="1:85" s="5" customFormat="1" ht="19.149999999999999" customHeight="1">
      <c r="D17" s="281"/>
      <c r="E17" s="112"/>
      <c r="F17" s="99" t="s">
        <v>148</v>
      </c>
      <c r="G17" s="102"/>
      <c r="H17" s="316" t="s">
        <v>63</v>
      </c>
      <c r="I17" s="317"/>
      <c r="J17" s="318"/>
      <c r="K17" s="272" t="s">
        <v>65</v>
      </c>
      <c r="L17" s="272"/>
      <c r="M17" s="272"/>
      <c r="N17" s="272"/>
      <c r="O17" s="272"/>
      <c r="P17" s="272" t="s">
        <v>21</v>
      </c>
      <c r="Q17" s="272"/>
      <c r="R17" s="272"/>
      <c r="S17" s="272"/>
      <c r="T17" s="272"/>
      <c r="U17" s="272"/>
      <c r="V17" s="272" t="s">
        <v>164</v>
      </c>
      <c r="W17" s="272"/>
      <c r="X17" s="319" t="s">
        <v>165</v>
      </c>
      <c r="Y17" s="319"/>
      <c r="Z17" s="9"/>
      <c r="AA17" s="280"/>
      <c r="AB17" s="327"/>
      <c r="AC17" s="328"/>
      <c r="AD17" s="328"/>
      <c r="AE17" s="328"/>
      <c r="AF17" s="329"/>
      <c r="AG17" s="10"/>
      <c r="AH17" s="10"/>
      <c r="AI17" s="10"/>
      <c r="AJ17" s="10"/>
      <c r="AK17" s="10"/>
      <c r="AL17" s="10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291"/>
      <c r="AZ17" s="292"/>
      <c r="BA17" s="293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</row>
    <row r="18" spans="1:85" s="5" customFormat="1" ht="24" customHeight="1">
      <c r="E18" s="112"/>
      <c r="F18" s="113">
        <f>COUNTA(F23:F122)</f>
        <v>7</v>
      </c>
      <c r="G18" s="102"/>
      <c r="H18" s="320" t="s">
        <v>181</v>
      </c>
      <c r="I18" s="321"/>
      <c r="J18" s="322"/>
      <c r="K18" s="278" t="s">
        <v>182</v>
      </c>
      <c r="L18" s="278"/>
      <c r="M18" s="278"/>
      <c r="N18" s="278"/>
      <c r="O18" s="278"/>
      <c r="P18" s="323" t="s">
        <v>183</v>
      </c>
      <c r="Q18" s="323"/>
      <c r="R18" s="323"/>
      <c r="S18" s="323"/>
      <c r="T18" s="323"/>
      <c r="U18" s="323"/>
      <c r="V18" s="324" t="s">
        <v>184</v>
      </c>
      <c r="W18" s="324"/>
      <c r="X18" s="325" t="s">
        <v>185</v>
      </c>
      <c r="Y18" s="326"/>
      <c r="Z18" s="9"/>
      <c r="AA18" s="280"/>
      <c r="AB18" s="327"/>
      <c r="AC18" s="328"/>
      <c r="AD18" s="328"/>
      <c r="AE18" s="328"/>
      <c r="AF18" s="329"/>
      <c r="AG18" s="10"/>
      <c r="AH18" s="10"/>
      <c r="AI18" s="10"/>
      <c r="AJ18" s="10"/>
      <c r="AK18" s="10"/>
      <c r="AL18" s="10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294"/>
      <c r="AZ18" s="295"/>
      <c r="BA18" s="296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</row>
    <row r="19" spans="1:85" s="5" customFormat="1" ht="3.6" customHeight="1">
      <c r="D19" s="9"/>
      <c r="E19" s="37"/>
      <c r="F19" s="13"/>
      <c r="G19" s="38"/>
      <c r="H19" s="38"/>
      <c r="I19" s="38"/>
      <c r="J19" s="38"/>
      <c r="K19" s="38"/>
      <c r="L19" s="123"/>
      <c r="M19" s="124"/>
      <c r="N19" s="124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76"/>
      <c r="AC19" s="176"/>
      <c r="AD19" s="176"/>
      <c r="AE19" s="176"/>
      <c r="AF19" s="177"/>
      <c r="AG19" s="10"/>
      <c r="AH19" s="10"/>
      <c r="AI19" s="10"/>
      <c r="AJ19" s="10"/>
      <c r="AK19" s="10"/>
      <c r="AL19" s="10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13"/>
      <c r="AX19" s="13"/>
      <c r="AY19" s="13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</row>
    <row r="20" spans="1:85" ht="17.25">
      <c r="D20" s="56" t="s">
        <v>90</v>
      </c>
      <c r="E20" s="57">
        <v>42979</v>
      </c>
      <c r="F20" s="58" t="s">
        <v>71</v>
      </c>
      <c r="G20" s="55"/>
      <c r="H20" s="58" t="s">
        <v>156</v>
      </c>
      <c r="I20" s="58" t="s">
        <v>157</v>
      </c>
      <c r="J20" s="58" t="s">
        <v>158</v>
      </c>
      <c r="K20" s="58" t="s">
        <v>159</v>
      </c>
      <c r="L20" s="125"/>
      <c r="M20" s="151"/>
      <c r="N20" s="152"/>
      <c r="O20" s="58" t="s">
        <v>22</v>
      </c>
      <c r="P20" s="59">
        <v>25659</v>
      </c>
      <c r="Q20" s="58">
        <f>R20</f>
        <v>55</v>
      </c>
      <c r="R20" s="58">
        <f>IF(P20="","",DATEDIF(P20,ﾘｽﾄ!$E$4,"Y"))</f>
        <v>55</v>
      </c>
      <c r="S20" s="140" t="s">
        <v>15</v>
      </c>
      <c r="T20" s="58" t="s">
        <v>16</v>
      </c>
      <c r="U20" s="58" t="s">
        <v>88</v>
      </c>
      <c r="V20" s="60" t="s">
        <v>89</v>
      </c>
      <c r="W20" s="58" t="s">
        <v>61</v>
      </c>
      <c r="X20" s="58" t="s">
        <v>11</v>
      </c>
      <c r="Y20" s="58" t="s">
        <v>86</v>
      </c>
      <c r="Z20" s="61" t="s">
        <v>62</v>
      </c>
      <c r="AA20" s="187" t="s">
        <v>256</v>
      </c>
      <c r="AB20" s="182">
        <v>12345678901</v>
      </c>
      <c r="AC20" s="58" t="s">
        <v>253</v>
      </c>
      <c r="AD20" s="58" t="s">
        <v>31</v>
      </c>
      <c r="AE20" s="178" t="s">
        <v>244</v>
      </c>
      <c r="AF20" s="179" t="s">
        <v>245</v>
      </c>
      <c r="AG20" s="58" t="str">
        <f t="shared" ref="AG20" si="0">CONCATENATE(AH20,AI20,AJ20,AK20,AL20,AM20,AN20)</f>
        <v>1:02:20</v>
      </c>
      <c r="AH20" s="62">
        <v>1</v>
      </c>
      <c r="AI20" s="64" t="s">
        <v>72</v>
      </c>
      <c r="AJ20" s="62">
        <v>0</v>
      </c>
      <c r="AK20" s="62">
        <v>2</v>
      </c>
      <c r="AL20" s="64" t="s">
        <v>72</v>
      </c>
      <c r="AM20" s="63" t="s">
        <v>84</v>
      </c>
      <c r="AN20" s="63" t="s">
        <v>73</v>
      </c>
      <c r="AO20" s="49" t="str">
        <f>IFERROR(VLOOKUP(F20,ﾘｽﾄ!$G$3:$J$39,4,FALSE),"")</f>
        <v/>
      </c>
      <c r="AP20" s="50" t="s">
        <v>166</v>
      </c>
      <c r="AQ20" s="50" t="s">
        <v>167</v>
      </c>
      <c r="AR20" s="127"/>
      <c r="AS20" s="50" t="s">
        <v>168</v>
      </c>
      <c r="AT20" s="50" t="s">
        <v>169</v>
      </c>
      <c r="AU20" s="127"/>
      <c r="AV20" s="127"/>
      <c r="AW20" s="51">
        <v>41579</v>
      </c>
      <c r="AX20" s="50" t="s">
        <v>57</v>
      </c>
      <c r="AY20" s="153" t="s">
        <v>152</v>
      </c>
      <c r="AZ20" s="52" t="s">
        <v>33</v>
      </c>
      <c r="BA20" s="52" t="s">
        <v>150</v>
      </c>
      <c r="BB20" s="8"/>
      <c r="CG20"/>
    </row>
    <row r="21" spans="1:85" ht="4.1500000000000004" customHeight="1">
      <c r="M21"/>
      <c r="Q21" s="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128"/>
      <c r="AS21" s="53"/>
      <c r="AT21" s="53"/>
      <c r="AU21" s="128"/>
      <c r="AV21" s="128"/>
      <c r="AW21" s="118"/>
      <c r="AX21" s="118"/>
      <c r="AY21" s="118"/>
      <c r="AZ21" s="53"/>
      <c r="BA21" s="53"/>
      <c r="BB21" s="8"/>
      <c r="CG21"/>
    </row>
    <row r="22" spans="1:85" ht="17.45" customHeight="1" thickBot="1">
      <c r="D22" s="39" t="s">
        <v>6</v>
      </c>
      <c r="E22" s="6" t="s">
        <v>19</v>
      </c>
      <c r="F22" s="6" t="s">
        <v>70</v>
      </c>
      <c r="G22" s="6" t="s">
        <v>8</v>
      </c>
      <c r="H22" s="6" t="s">
        <v>160</v>
      </c>
      <c r="I22" s="6" t="s">
        <v>161</v>
      </c>
      <c r="J22" s="6" t="s">
        <v>162</v>
      </c>
      <c r="K22" s="6" t="s">
        <v>163</v>
      </c>
      <c r="L22" s="6"/>
      <c r="M22" s="6" t="s">
        <v>13</v>
      </c>
      <c r="N22" s="6" t="s">
        <v>14</v>
      </c>
      <c r="O22" s="6" t="s">
        <v>12</v>
      </c>
      <c r="P22" s="6" t="s">
        <v>0</v>
      </c>
      <c r="Q22" s="6" t="s">
        <v>9</v>
      </c>
      <c r="R22" s="6" t="s">
        <v>20</v>
      </c>
      <c r="S22" s="6" t="s">
        <v>1</v>
      </c>
      <c r="T22" s="6" t="s">
        <v>5</v>
      </c>
      <c r="U22" s="6" t="s">
        <v>3</v>
      </c>
      <c r="V22" s="6" t="s">
        <v>4</v>
      </c>
      <c r="W22" s="6" t="s">
        <v>18</v>
      </c>
      <c r="X22" s="6" t="s">
        <v>23</v>
      </c>
      <c r="Y22" s="6" t="s">
        <v>17</v>
      </c>
      <c r="Z22" s="6" t="s">
        <v>21</v>
      </c>
      <c r="AA22" s="180" t="s">
        <v>257</v>
      </c>
      <c r="AB22" s="180" t="s">
        <v>251</v>
      </c>
      <c r="AC22" s="6" t="s">
        <v>29</v>
      </c>
      <c r="AD22" s="6" t="s">
        <v>30</v>
      </c>
      <c r="AE22" s="180" t="s">
        <v>246</v>
      </c>
      <c r="AF22" s="180" t="s">
        <v>247</v>
      </c>
      <c r="AG22" s="6" t="s">
        <v>82</v>
      </c>
      <c r="AH22" s="315" t="s">
        <v>82</v>
      </c>
      <c r="AI22" s="315"/>
      <c r="AJ22" s="315"/>
      <c r="AK22" s="315"/>
      <c r="AL22" s="315"/>
      <c r="AM22" s="315"/>
      <c r="AN22" s="315"/>
      <c r="AO22" s="172" t="s">
        <v>10</v>
      </c>
      <c r="AP22" s="40" t="s">
        <v>170</v>
      </c>
      <c r="AQ22" s="40" t="s">
        <v>171</v>
      </c>
      <c r="AR22" s="129"/>
      <c r="AS22" s="40" t="s">
        <v>172</v>
      </c>
      <c r="AT22" s="40" t="s">
        <v>173</v>
      </c>
      <c r="AU22" s="129"/>
      <c r="AV22" s="129"/>
      <c r="AW22" s="40" t="s">
        <v>25</v>
      </c>
      <c r="AX22" s="40" t="s">
        <v>26</v>
      </c>
      <c r="AY22" s="41" t="s">
        <v>154</v>
      </c>
      <c r="AZ22" s="41" t="s">
        <v>34</v>
      </c>
      <c r="BA22" s="41" t="s">
        <v>35</v>
      </c>
      <c r="BB22" s="94" t="s">
        <v>139</v>
      </c>
      <c r="BC22" s="105" t="s">
        <v>138</v>
      </c>
      <c r="BD22" s="106" t="s">
        <v>140</v>
      </c>
      <c r="BE22" s="106" t="s">
        <v>141</v>
      </c>
      <c r="BF22" s="106" t="s">
        <v>142</v>
      </c>
      <c r="BG22" s="106" t="s">
        <v>143</v>
      </c>
      <c r="BH22" s="106" t="s">
        <v>144</v>
      </c>
      <c r="BI22" s="106" t="s">
        <v>145</v>
      </c>
      <c r="BJ22" s="106" t="s">
        <v>146</v>
      </c>
      <c r="BK22" s="106" t="s">
        <v>147</v>
      </c>
      <c r="CG22"/>
    </row>
    <row r="23" spans="1:85" s="5" customFormat="1" ht="17.25">
      <c r="A23" s="45">
        <v>1</v>
      </c>
      <c r="B23" s="154" t="s">
        <v>204</v>
      </c>
      <c r="C23" s="154">
        <v>5800</v>
      </c>
      <c r="D23" s="87">
        <v>1</v>
      </c>
      <c r="E23" s="155">
        <f>IF($F$16="","",$F$16)</f>
        <v>44850</v>
      </c>
      <c r="F23" s="170" t="s">
        <v>330</v>
      </c>
      <c r="G23" s="164" t="str">
        <f>IF(F23="","",VLOOKUP(F23,ﾘｽﾄ!$G$3:$J$39,3,FALSE))</f>
        <v>ハーフ男子陸連登録大学生の部</v>
      </c>
      <c r="H23" s="165" t="s">
        <v>186</v>
      </c>
      <c r="I23" s="165" t="s">
        <v>187</v>
      </c>
      <c r="J23" s="165" t="str">
        <f>PHONETIC(H23)</f>
        <v>アカサカ</v>
      </c>
      <c r="K23" s="165" t="str">
        <f>PHONETIC(I23)</f>
        <v>イチロウ</v>
      </c>
      <c r="L23" s="164" t="str">
        <f>CONCATENATE(J23,"　",K23)</f>
        <v>アカサカ　イチロウ</v>
      </c>
      <c r="M23" s="120" t="str">
        <f>CONCATENATE(H23,"　",I23)</f>
        <v>赤坂　一郎</v>
      </c>
      <c r="N23" s="120" t="str">
        <f>ASC(L23)</f>
        <v>ｱｶｻｶ ｲﾁﾛｳ</v>
      </c>
      <c r="O23" s="88" t="str">
        <f>IF(F23="","",VLOOKUP(F23,ﾘｽﾄ!$G$3:$K$39,5,FALSE))</f>
        <v>男性</v>
      </c>
      <c r="P23" s="89">
        <v>37766</v>
      </c>
      <c r="Q23" s="90">
        <f>R23</f>
        <v>22</v>
      </c>
      <c r="R23" s="91">
        <f>IF(P23="","",DATEDIF(P23,ﾘｽﾄ!$E$4,"Y"))</f>
        <v>22</v>
      </c>
      <c r="S23" s="236" t="str">
        <f>$P$16</f>
        <v>123-4567</v>
      </c>
      <c r="T23" s="229" t="str">
        <f>$Q$16</f>
        <v>東京都</v>
      </c>
      <c r="U23" s="235" t="str">
        <f t="shared" ref="U23:U86" si="1">$S$16</f>
        <v>ｘｘｘ区ｘｘｘｘ町</v>
      </c>
      <c r="V23" s="235" t="str">
        <f>$V$16</f>
        <v>７－７－７－１０１</v>
      </c>
      <c r="W23" s="235" t="str">
        <f>$K$16</f>
        <v>03-8888-9999</v>
      </c>
      <c r="X23" s="235" t="str">
        <f>$K$18</f>
        <v>090-0000-0000</v>
      </c>
      <c r="Y23" s="17" t="s">
        <v>379</v>
      </c>
      <c r="Z23" s="142" t="s">
        <v>183</v>
      </c>
      <c r="AA23" s="188" t="s">
        <v>360</v>
      </c>
      <c r="AB23" s="183" t="s">
        <v>252</v>
      </c>
      <c r="AC23" s="92" t="s">
        <v>103</v>
      </c>
      <c r="AD23" s="20" t="s">
        <v>175</v>
      </c>
      <c r="AE23" s="181" t="s">
        <v>248</v>
      </c>
      <c r="AF23" s="181" t="s">
        <v>372</v>
      </c>
      <c r="AG23" s="104" t="str">
        <f t="shared" ref="AG23:AG37" si="2">CONCATENATE(AH23,AI23,AJ23,AK23,AL23,AM23,AN23)</f>
        <v>1:12:15</v>
      </c>
      <c r="AH23" s="46">
        <v>1</v>
      </c>
      <c r="AI23" s="156" t="s">
        <v>72</v>
      </c>
      <c r="AJ23" s="46">
        <v>1</v>
      </c>
      <c r="AK23" s="46">
        <v>2</v>
      </c>
      <c r="AL23" s="156" t="s">
        <v>72</v>
      </c>
      <c r="AM23" s="47" t="s">
        <v>188</v>
      </c>
      <c r="AN23" s="47" t="s">
        <v>189</v>
      </c>
      <c r="AO23" s="171">
        <f>IFERROR(VLOOKUP(F23,ﾘｽﾄ!$G$3:$J$39,4,FALSE),"")</f>
        <v>5600</v>
      </c>
      <c r="AP23" s="80"/>
      <c r="AQ23" s="80"/>
      <c r="AR23" s="120" t="str">
        <f t="shared" ref="AR23:AR29" si="3">CONCATENATE(AP23,"　",AQ23)</f>
        <v>　</v>
      </c>
      <c r="AS23" s="80" t="str">
        <f t="shared" ref="AS23:AT86" si="4">PHONETIC(AP23)</f>
        <v/>
      </c>
      <c r="AT23" s="80" t="str">
        <f t="shared" si="4"/>
        <v/>
      </c>
      <c r="AU23" s="120" t="str">
        <f t="shared" ref="AU23:AU29" si="5">CONCATENATE(AS23,"　",AT23)</f>
        <v>　</v>
      </c>
      <c r="AV23" s="120" t="str">
        <f t="shared" ref="AV23:AV29" si="6">ASC(AU23)</f>
        <v xml:space="preserve"> </v>
      </c>
      <c r="AW23" s="135"/>
      <c r="AX23" s="133"/>
      <c r="AY23" s="117"/>
      <c r="AZ23" s="114"/>
      <c r="BA23" s="131"/>
      <c r="BB23" s="93" t="str">
        <f t="shared" ref="BB23:BB86" si="7">IF($H$16="","",$H$16)</f>
        <v>黒羽大学</v>
      </c>
      <c r="BC23" s="111" t="str">
        <f t="shared" ref="BC23:BC86" si="8">IF($K$16="","",$K$16)</f>
        <v>03-8888-9999</v>
      </c>
      <c r="BD23" s="110" t="str">
        <f t="shared" ref="BD23:BD86" si="9">IF($P$16="","",$P$16)</f>
        <v>123-4567</v>
      </c>
      <c r="BE23" s="107" t="str">
        <f t="shared" ref="BE23:BE86" si="10">IF($Q$16="","",$Q$16)</f>
        <v>東京都</v>
      </c>
      <c r="BF23" s="107" t="str">
        <f t="shared" ref="BF23:BF86" si="11">IF($S$16="","",$S$16)</f>
        <v>ｘｘｘ区ｘｘｘｘ町</v>
      </c>
      <c r="BG23" s="110" t="str">
        <f t="shared" ref="BG23:BG86" si="12">IF($V$16="","",$V$16)</f>
        <v>７－７－７－１０１</v>
      </c>
      <c r="BH23" s="108">
        <f t="shared" ref="BH23:BH86" si="13">IF($F$18="","",$F$18)</f>
        <v>7</v>
      </c>
      <c r="BI23" s="109" t="str">
        <f t="shared" ref="BI23:BI86" si="14">IF($H$18="","",$H$18)</f>
        <v>赤坂　一郎</v>
      </c>
      <c r="BJ23" s="110" t="str">
        <f t="shared" ref="BJ23:BJ86" si="15">IF($K$18="","",$K$18)</f>
        <v>090-0000-0000</v>
      </c>
      <c r="BK23" s="107" t="str">
        <f t="shared" ref="BK23:BK86" si="16">IF($P$18="","",$P$18)</f>
        <v>aaaa@kkkk.com</v>
      </c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</row>
    <row r="24" spans="1:85" s="5" customFormat="1" ht="17.25">
      <c r="A24" s="48">
        <v>2</v>
      </c>
      <c r="B24" s="5" t="s">
        <v>205</v>
      </c>
      <c r="C24" s="5">
        <v>5500</v>
      </c>
      <c r="D24" s="65">
        <v>2</v>
      </c>
      <c r="E24" s="157">
        <f t="shared" ref="E24:E87" si="17">IF($F$16="","",$F$16)</f>
        <v>44850</v>
      </c>
      <c r="F24" s="66" t="s">
        <v>330</v>
      </c>
      <c r="G24" s="166" t="str">
        <f>IF(F24="","",VLOOKUP(F24,ﾘｽﾄ!$G$3:$J$39,3,FALSE))</f>
        <v>ハーフ男子陸連登録大学生の部</v>
      </c>
      <c r="H24" s="167" t="s">
        <v>190</v>
      </c>
      <c r="I24" s="167" t="s">
        <v>191</v>
      </c>
      <c r="J24" s="167" t="str">
        <f t="shared" ref="J24:K87" si="18">PHONETIC(H24)</f>
        <v>クロイ</v>
      </c>
      <c r="K24" s="167" t="str">
        <f t="shared" si="18"/>
        <v>ミツコ</v>
      </c>
      <c r="L24" s="166" t="str">
        <f t="shared" ref="L24:L87" si="19">CONCATENATE(J24,"　",K24)</f>
        <v>クロイ　ミツコ</v>
      </c>
      <c r="M24" s="121" t="str">
        <f t="shared" ref="M24:M87" si="20">CONCATENATE(H24,"　",I24)</f>
        <v>黒井　三津子</v>
      </c>
      <c r="N24" s="121" t="str">
        <f t="shared" ref="N24:N87" si="21">ASC(L24)</f>
        <v>ｸﾛｲ ﾐﾂｺ</v>
      </c>
      <c r="O24" s="22" t="str">
        <f>IF(F24="","",VLOOKUP(F24,ﾘｽﾄ!$G$3:$K$39,5,FALSE))</f>
        <v>男性</v>
      </c>
      <c r="P24" s="67">
        <v>38011</v>
      </c>
      <c r="Q24" s="68">
        <f>R24</f>
        <v>21</v>
      </c>
      <c r="R24" s="69">
        <f>IF(P24="","",DATEDIF(P24,ﾘｽﾄ!$E$4,"Y"))</f>
        <v>21</v>
      </c>
      <c r="S24" s="231" t="str">
        <f t="shared" ref="S24:S87" si="22">$P$16</f>
        <v>123-4567</v>
      </c>
      <c r="T24" s="232" t="str">
        <f>$Q$16</f>
        <v>東京都</v>
      </c>
      <c r="U24" s="237" t="str">
        <f t="shared" si="1"/>
        <v>ｘｘｘ区ｘｘｘｘ町</v>
      </c>
      <c r="V24" s="237" t="str">
        <f>$V$16</f>
        <v>７－７－７－１０１</v>
      </c>
      <c r="W24" s="237" t="str">
        <f>$K$16</f>
        <v>03-8888-9999</v>
      </c>
      <c r="X24" s="237" t="str">
        <f>$K$18</f>
        <v>090-0000-0000</v>
      </c>
      <c r="Y24" s="18" t="s">
        <v>379</v>
      </c>
      <c r="Z24" s="21" t="s">
        <v>192</v>
      </c>
      <c r="AA24" s="189" t="s">
        <v>360</v>
      </c>
      <c r="AB24" s="184" t="s">
        <v>254</v>
      </c>
      <c r="AC24" s="18" t="s">
        <v>103</v>
      </c>
      <c r="AD24" s="21" t="s">
        <v>366</v>
      </c>
      <c r="AE24" s="21" t="s">
        <v>249</v>
      </c>
      <c r="AF24" s="21" t="s">
        <v>373</v>
      </c>
      <c r="AG24" s="77" t="str">
        <f t="shared" si="2"/>
        <v>1:28:30</v>
      </c>
      <c r="AH24" s="35">
        <v>1</v>
      </c>
      <c r="AI24" s="158" t="s">
        <v>72</v>
      </c>
      <c r="AJ24" s="35">
        <v>2</v>
      </c>
      <c r="AK24" s="35">
        <v>8</v>
      </c>
      <c r="AL24" s="158" t="s">
        <v>72</v>
      </c>
      <c r="AM24" s="36" t="s">
        <v>193</v>
      </c>
      <c r="AN24" s="36" t="s">
        <v>73</v>
      </c>
      <c r="AO24" s="79">
        <f>IFERROR(VLOOKUP(F24,ﾘｽﾄ!$G$3:$J$39,4,FALSE),"")</f>
        <v>5600</v>
      </c>
      <c r="AP24" s="81"/>
      <c r="AQ24" s="81"/>
      <c r="AR24" s="121" t="str">
        <f t="shared" si="3"/>
        <v>　</v>
      </c>
      <c r="AS24" s="81" t="str">
        <f t="shared" si="4"/>
        <v/>
      </c>
      <c r="AT24" s="81" t="str">
        <f t="shared" si="4"/>
        <v/>
      </c>
      <c r="AU24" s="121" t="str">
        <f t="shared" si="5"/>
        <v>　</v>
      </c>
      <c r="AV24" s="121" t="str">
        <f t="shared" si="6"/>
        <v xml:space="preserve"> </v>
      </c>
      <c r="AW24" s="82"/>
      <c r="AX24" s="83"/>
      <c r="AY24" s="117"/>
      <c r="AZ24" s="115"/>
      <c r="BA24" s="85"/>
      <c r="BB24" s="93" t="str">
        <f t="shared" si="7"/>
        <v>黒羽大学</v>
      </c>
      <c r="BC24" s="111" t="str">
        <f t="shared" si="8"/>
        <v>03-8888-9999</v>
      </c>
      <c r="BD24" s="110" t="str">
        <f t="shared" si="9"/>
        <v>123-4567</v>
      </c>
      <c r="BE24" s="107" t="str">
        <f t="shared" si="10"/>
        <v>東京都</v>
      </c>
      <c r="BF24" s="107" t="str">
        <f t="shared" si="11"/>
        <v>ｘｘｘ区ｘｘｘｘ町</v>
      </c>
      <c r="BG24" s="110" t="str">
        <f t="shared" si="12"/>
        <v>７－７－７－１０１</v>
      </c>
      <c r="BH24" s="108">
        <f t="shared" si="13"/>
        <v>7</v>
      </c>
      <c r="BI24" s="109" t="str">
        <f t="shared" si="14"/>
        <v>赤坂　一郎</v>
      </c>
      <c r="BJ24" s="110" t="str">
        <f t="shared" si="15"/>
        <v>090-0000-0000</v>
      </c>
      <c r="BK24" s="107" t="str">
        <f t="shared" si="16"/>
        <v>aaaa@kkkk.com</v>
      </c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</row>
    <row r="25" spans="1:85" s="5" customFormat="1" ht="17.25">
      <c r="A25" s="48">
        <v>3</v>
      </c>
      <c r="B25" s="5" t="s">
        <v>206</v>
      </c>
      <c r="C25" s="5">
        <v>5800</v>
      </c>
      <c r="D25" s="65">
        <v>3</v>
      </c>
      <c r="E25" s="157">
        <f t="shared" si="17"/>
        <v>44850</v>
      </c>
      <c r="F25" s="66" t="s">
        <v>330</v>
      </c>
      <c r="G25" s="166" t="str">
        <f>IF(F25="","",VLOOKUP(F25,ﾘｽﾄ!$G$3:$J$39,3,FALSE))</f>
        <v>ハーフ男子陸連登録大学生の部</v>
      </c>
      <c r="H25" s="167" t="s">
        <v>194</v>
      </c>
      <c r="I25" s="167" t="s">
        <v>195</v>
      </c>
      <c r="J25" s="167" t="str">
        <f t="shared" si="18"/>
        <v>ミドリカワ</v>
      </c>
      <c r="K25" s="167" t="str">
        <f t="shared" si="18"/>
        <v>ジロウ</v>
      </c>
      <c r="L25" s="166" t="str">
        <f t="shared" si="19"/>
        <v>ミドリカワ　ジロウ</v>
      </c>
      <c r="M25" s="121" t="str">
        <f t="shared" si="20"/>
        <v>緑川　次郎</v>
      </c>
      <c r="N25" s="121" t="str">
        <f t="shared" si="21"/>
        <v>ﾐﾄﾞﾘｶﾜ ｼﾞﾛｳ</v>
      </c>
      <c r="O25" s="22" t="str">
        <f>IF(F25="","",VLOOKUP(F25,ﾘｽﾄ!$G$3:$K$39,5,FALSE))</f>
        <v>男性</v>
      </c>
      <c r="P25" s="67">
        <v>38092</v>
      </c>
      <c r="Q25" s="68">
        <f t="shared" ref="Q25:Q88" si="23">R25</f>
        <v>21</v>
      </c>
      <c r="R25" s="69">
        <f>IF(P25="","",DATEDIF(P25,ﾘｽﾄ!$E$4,"Y"))</f>
        <v>21</v>
      </c>
      <c r="S25" s="231" t="str">
        <f t="shared" si="22"/>
        <v>123-4567</v>
      </c>
      <c r="T25" s="232" t="str">
        <f t="shared" ref="T25:T88" si="24">$Q$16</f>
        <v>東京都</v>
      </c>
      <c r="U25" s="237" t="str">
        <f t="shared" si="1"/>
        <v>ｘｘｘ区ｘｘｘｘ町</v>
      </c>
      <c r="V25" s="237" t="str">
        <f t="shared" ref="V25:V88" si="25">$V$16</f>
        <v>７－７－７－１０１</v>
      </c>
      <c r="W25" s="232" t="str">
        <f t="shared" ref="W25:W88" si="26">$K$16</f>
        <v>03-8888-9999</v>
      </c>
      <c r="X25" s="232" t="str">
        <f t="shared" ref="X25:X88" si="27">$K$18</f>
        <v>090-0000-0000</v>
      </c>
      <c r="Y25" s="18" t="s">
        <v>379</v>
      </c>
      <c r="Z25" s="21" t="s">
        <v>192</v>
      </c>
      <c r="AA25" s="189" t="s">
        <v>360</v>
      </c>
      <c r="AB25" s="184" t="s">
        <v>367</v>
      </c>
      <c r="AC25" s="18" t="s">
        <v>96</v>
      </c>
      <c r="AD25" s="21" t="s">
        <v>361</v>
      </c>
      <c r="AE25" s="21" t="s">
        <v>375</v>
      </c>
      <c r="AF25" s="21" t="s">
        <v>374</v>
      </c>
      <c r="AG25" s="77" t="str">
        <f t="shared" si="2"/>
        <v>1:20:40</v>
      </c>
      <c r="AH25" s="35">
        <v>1</v>
      </c>
      <c r="AI25" s="158" t="s">
        <v>72</v>
      </c>
      <c r="AJ25" s="35">
        <v>2</v>
      </c>
      <c r="AK25" s="35">
        <v>0</v>
      </c>
      <c r="AL25" s="158" t="s">
        <v>72</v>
      </c>
      <c r="AM25" s="36" t="s">
        <v>196</v>
      </c>
      <c r="AN25" s="36" t="s">
        <v>73</v>
      </c>
      <c r="AO25" s="79">
        <f>IFERROR(VLOOKUP(F25,ﾘｽﾄ!$G$3:$J$39,4,FALSE),"")</f>
        <v>5600</v>
      </c>
      <c r="AP25" s="81"/>
      <c r="AQ25" s="81"/>
      <c r="AR25" s="121" t="str">
        <f t="shared" si="3"/>
        <v>　</v>
      </c>
      <c r="AS25" s="81" t="str">
        <f t="shared" si="4"/>
        <v/>
      </c>
      <c r="AT25" s="81" t="str">
        <f t="shared" si="4"/>
        <v/>
      </c>
      <c r="AU25" s="121" t="str">
        <f t="shared" si="5"/>
        <v>　</v>
      </c>
      <c r="AV25" s="121" t="str">
        <f t="shared" si="6"/>
        <v xml:space="preserve"> </v>
      </c>
      <c r="AW25" s="82"/>
      <c r="AX25" s="83"/>
      <c r="AY25" s="117"/>
      <c r="AZ25" s="115"/>
      <c r="BA25" s="132"/>
      <c r="BB25" s="93" t="str">
        <f t="shared" si="7"/>
        <v>黒羽大学</v>
      </c>
      <c r="BC25" s="111" t="str">
        <f t="shared" si="8"/>
        <v>03-8888-9999</v>
      </c>
      <c r="BD25" s="110" t="str">
        <f t="shared" si="9"/>
        <v>123-4567</v>
      </c>
      <c r="BE25" s="107" t="str">
        <f t="shared" si="10"/>
        <v>東京都</v>
      </c>
      <c r="BF25" s="107" t="str">
        <f t="shared" si="11"/>
        <v>ｘｘｘ区ｘｘｘｘ町</v>
      </c>
      <c r="BG25" s="110" t="str">
        <f t="shared" si="12"/>
        <v>７－７－７－１０１</v>
      </c>
      <c r="BH25" s="108">
        <f t="shared" si="13"/>
        <v>7</v>
      </c>
      <c r="BI25" s="109" t="str">
        <f t="shared" si="14"/>
        <v>赤坂　一郎</v>
      </c>
      <c r="BJ25" s="110" t="str">
        <f t="shared" si="15"/>
        <v>090-0000-0000</v>
      </c>
      <c r="BK25" s="107" t="str">
        <f t="shared" si="16"/>
        <v>aaaa@kkkk.com</v>
      </c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</row>
    <row r="26" spans="1:85" s="5" customFormat="1" ht="17.25">
      <c r="A26" s="48">
        <v>4</v>
      </c>
      <c r="B26" s="5" t="s">
        <v>207</v>
      </c>
      <c r="C26" s="5">
        <v>5800</v>
      </c>
      <c r="D26" s="65">
        <v>4</v>
      </c>
      <c r="E26" s="157">
        <f t="shared" si="17"/>
        <v>44850</v>
      </c>
      <c r="F26" s="66" t="s">
        <v>330</v>
      </c>
      <c r="G26" s="166" t="str">
        <f>IF(F26="","",VLOOKUP(F26,ﾘｽﾄ!$G$3:$J$39,3,FALSE))</f>
        <v>ハーフ男子陸連登録大学生の部</v>
      </c>
      <c r="H26" s="167" t="s">
        <v>197</v>
      </c>
      <c r="I26" s="167" t="s">
        <v>198</v>
      </c>
      <c r="J26" s="167" t="str">
        <f t="shared" si="18"/>
        <v>ウグイスザキ</v>
      </c>
      <c r="K26" s="167" t="str">
        <f t="shared" si="18"/>
        <v>ヨウコ</v>
      </c>
      <c r="L26" s="166" t="str">
        <f t="shared" si="19"/>
        <v>ウグイスザキ　ヨウコ</v>
      </c>
      <c r="M26" s="121" t="str">
        <f t="shared" si="20"/>
        <v>鶯崎　洋子</v>
      </c>
      <c r="N26" s="121" t="str">
        <f t="shared" si="21"/>
        <v>ｳｸﾞｲｽｻﾞｷ ﾖｳｺ</v>
      </c>
      <c r="O26" s="22" t="str">
        <f>IF(F26="","",VLOOKUP(F26,ﾘｽﾄ!$G$3:$K$39,5,FALSE))</f>
        <v>男性</v>
      </c>
      <c r="P26" s="67">
        <v>38883</v>
      </c>
      <c r="Q26" s="68">
        <f t="shared" si="23"/>
        <v>19</v>
      </c>
      <c r="R26" s="69">
        <f>IF(P26="","",DATEDIF(P26,ﾘｽﾄ!$E$4,"Y"))</f>
        <v>19</v>
      </c>
      <c r="S26" s="231" t="str">
        <f t="shared" si="22"/>
        <v>123-4567</v>
      </c>
      <c r="T26" s="232" t="str">
        <f t="shared" si="24"/>
        <v>東京都</v>
      </c>
      <c r="U26" s="237" t="str">
        <f t="shared" si="1"/>
        <v>ｘｘｘ区ｘｘｘｘ町</v>
      </c>
      <c r="V26" s="237" t="str">
        <f t="shared" si="25"/>
        <v>７－７－７－１０１</v>
      </c>
      <c r="W26" s="232" t="str">
        <f t="shared" si="26"/>
        <v>03-8888-9999</v>
      </c>
      <c r="X26" s="232" t="str">
        <f t="shared" si="27"/>
        <v>090-0000-0000</v>
      </c>
      <c r="Y26" s="18" t="s">
        <v>379</v>
      </c>
      <c r="Z26" s="21" t="s">
        <v>192</v>
      </c>
      <c r="AA26" s="189" t="s">
        <v>360</v>
      </c>
      <c r="AB26" s="184" t="s">
        <v>368</v>
      </c>
      <c r="AC26" s="18" t="s">
        <v>101</v>
      </c>
      <c r="AD26" s="21" t="s">
        <v>362</v>
      </c>
      <c r="AE26" s="21" t="s">
        <v>376</v>
      </c>
      <c r="AF26" s="21" t="s">
        <v>377</v>
      </c>
      <c r="AG26" s="77" t="str">
        <f t="shared" si="2"/>
        <v>1:45:00</v>
      </c>
      <c r="AH26" s="35">
        <v>1</v>
      </c>
      <c r="AI26" s="158" t="s">
        <v>72</v>
      </c>
      <c r="AJ26" s="35">
        <v>4</v>
      </c>
      <c r="AK26" s="35">
        <v>5</v>
      </c>
      <c r="AL26" s="158" t="s">
        <v>72</v>
      </c>
      <c r="AM26" s="36" t="s">
        <v>73</v>
      </c>
      <c r="AN26" s="36" t="s">
        <v>73</v>
      </c>
      <c r="AO26" s="79">
        <f>IFERROR(VLOOKUP(F26,ﾘｽﾄ!$G$3:$J$39,4,FALSE),"")</f>
        <v>5600</v>
      </c>
      <c r="AP26" s="81"/>
      <c r="AQ26" s="81"/>
      <c r="AR26" s="121" t="str">
        <f t="shared" si="3"/>
        <v>　</v>
      </c>
      <c r="AS26" s="81" t="str">
        <f t="shared" si="4"/>
        <v/>
      </c>
      <c r="AT26" s="81" t="str">
        <f t="shared" si="4"/>
        <v/>
      </c>
      <c r="AU26" s="121" t="str">
        <f t="shared" si="5"/>
        <v>　</v>
      </c>
      <c r="AV26" s="121" t="str">
        <f t="shared" si="6"/>
        <v xml:space="preserve"> </v>
      </c>
      <c r="AW26" s="82"/>
      <c r="AX26" s="83"/>
      <c r="AY26" s="117"/>
      <c r="AZ26" s="115"/>
      <c r="BA26" s="85"/>
      <c r="BB26" s="93" t="str">
        <f t="shared" si="7"/>
        <v>黒羽大学</v>
      </c>
      <c r="BC26" s="111" t="str">
        <f t="shared" si="8"/>
        <v>03-8888-9999</v>
      </c>
      <c r="BD26" s="110" t="str">
        <f t="shared" si="9"/>
        <v>123-4567</v>
      </c>
      <c r="BE26" s="107" t="str">
        <f t="shared" si="10"/>
        <v>東京都</v>
      </c>
      <c r="BF26" s="107" t="str">
        <f t="shared" si="11"/>
        <v>ｘｘｘ区ｘｘｘｘ町</v>
      </c>
      <c r="BG26" s="110" t="str">
        <f t="shared" si="12"/>
        <v>７－７－７－１０１</v>
      </c>
      <c r="BH26" s="108">
        <f t="shared" si="13"/>
        <v>7</v>
      </c>
      <c r="BI26" s="109" t="str">
        <f t="shared" si="14"/>
        <v>赤坂　一郎</v>
      </c>
      <c r="BJ26" s="110" t="str">
        <f t="shared" si="15"/>
        <v>090-0000-0000</v>
      </c>
      <c r="BK26" s="107" t="str">
        <f t="shared" si="16"/>
        <v>aaaa@kkkk.com</v>
      </c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</row>
    <row r="27" spans="1:85" s="5" customFormat="1" ht="17.25">
      <c r="A27" s="48">
        <v>5</v>
      </c>
      <c r="B27" s="5" t="s">
        <v>208</v>
      </c>
      <c r="C27" s="5">
        <v>5800</v>
      </c>
      <c r="D27" s="65">
        <v>5</v>
      </c>
      <c r="E27" s="157">
        <f t="shared" si="17"/>
        <v>44850</v>
      </c>
      <c r="F27" s="66" t="s">
        <v>342</v>
      </c>
      <c r="G27" s="166" t="str">
        <f>IF(F27="","",VLOOKUP(F27,ﾘｽﾄ!$G$3:$J$39,3,FALSE))</f>
        <v>10km男子18～39歳以下</v>
      </c>
      <c r="H27" s="167" t="s">
        <v>194</v>
      </c>
      <c r="I27" s="167" t="s">
        <v>199</v>
      </c>
      <c r="J27" s="167" t="str">
        <f t="shared" si="18"/>
        <v>ミドリカワ</v>
      </c>
      <c r="K27" s="167" t="str">
        <f t="shared" si="18"/>
        <v>ショウコ</v>
      </c>
      <c r="L27" s="166" t="str">
        <f t="shared" si="19"/>
        <v>ミドリカワ　ショウコ</v>
      </c>
      <c r="M27" s="121" t="str">
        <f t="shared" si="20"/>
        <v>緑川　祥子</v>
      </c>
      <c r="N27" s="121" t="str">
        <f t="shared" si="21"/>
        <v>ﾐﾄﾞﾘｶﾜ ｼｮｳｺ</v>
      </c>
      <c r="O27" s="22" t="str">
        <f>IF(F27="","",VLOOKUP(F27,ﾘｽﾄ!$G$3:$K$39,5,FALSE))</f>
        <v>男性</v>
      </c>
      <c r="P27" s="67">
        <v>38553</v>
      </c>
      <c r="Q27" s="68">
        <f t="shared" si="23"/>
        <v>20</v>
      </c>
      <c r="R27" s="69">
        <f>IF(P27="","",DATEDIF(P27,ﾘｽﾄ!$E$4,"Y"))</f>
        <v>20</v>
      </c>
      <c r="S27" s="231" t="str">
        <f t="shared" si="22"/>
        <v>123-4567</v>
      </c>
      <c r="T27" s="232" t="str">
        <f t="shared" si="24"/>
        <v>東京都</v>
      </c>
      <c r="U27" s="237" t="str">
        <f t="shared" si="1"/>
        <v>ｘｘｘ区ｘｘｘｘ町</v>
      </c>
      <c r="V27" s="237" t="str">
        <f t="shared" si="25"/>
        <v>７－７－７－１０１</v>
      </c>
      <c r="W27" s="232" t="str">
        <f t="shared" si="26"/>
        <v>03-8888-9999</v>
      </c>
      <c r="X27" s="232" t="str">
        <f t="shared" si="27"/>
        <v>090-0000-0000</v>
      </c>
      <c r="Y27" s="18" t="s">
        <v>379</v>
      </c>
      <c r="Z27" s="21" t="s">
        <v>192</v>
      </c>
      <c r="AA27" s="189" t="s">
        <v>360</v>
      </c>
      <c r="AB27" s="184" t="s">
        <v>369</v>
      </c>
      <c r="AC27" s="18" t="s">
        <v>102</v>
      </c>
      <c r="AD27" s="21" t="s">
        <v>363</v>
      </c>
      <c r="AE27" s="21" t="s">
        <v>375</v>
      </c>
      <c r="AF27" s="21"/>
      <c r="AG27" s="77" t="str">
        <f t="shared" si="2"/>
        <v>1:38:20</v>
      </c>
      <c r="AH27" s="35">
        <v>1</v>
      </c>
      <c r="AI27" s="158" t="s">
        <v>72</v>
      </c>
      <c r="AJ27" s="35">
        <v>3</v>
      </c>
      <c r="AK27" s="35">
        <v>8</v>
      </c>
      <c r="AL27" s="158" t="s">
        <v>72</v>
      </c>
      <c r="AM27" s="36" t="s">
        <v>84</v>
      </c>
      <c r="AN27" s="36" t="s">
        <v>73</v>
      </c>
      <c r="AO27" s="79">
        <f>IFERROR(VLOOKUP(F27,ﾘｽﾄ!$G$3:$J$39,4,FALSE),"")</f>
        <v>4900</v>
      </c>
      <c r="AP27" s="82"/>
      <c r="AQ27" s="82"/>
      <c r="AR27" s="130" t="str">
        <f t="shared" si="3"/>
        <v>　</v>
      </c>
      <c r="AS27" s="82" t="str">
        <f t="shared" si="4"/>
        <v/>
      </c>
      <c r="AT27" s="82" t="str">
        <f t="shared" si="4"/>
        <v/>
      </c>
      <c r="AU27" s="130" t="str">
        <f t="shared" si="5"/>
        <v>　</v>
      </c>
      <c r="AV27" s="130" t="str">
        <f t="shared" si="6"/>
        <v xml:space="preserve"> </v>
      </c>
      <c r="AW27" s="136"/>
      <c r="AX27" s="83"/>
      <c r="AY27" s="117"/>
      <c r="AZ27" s="115"/>
      <c r="BA27" s="85"/>
      <c r="BB27" s="93" t="str">
        <f t="shared" si="7"/>
        <v>黒羽大学</v>
      </c>
      <c r="BC27" s="111" t="str">
        <f t="shared" si="8"/>
        <v>03-8888-9999</v>
      </c>
      <c r="BD27" s="110" t="str">
        <f t="shared" si="9"/>
        <v>123-4567</v>
      </c>
      <c r="BE27" s="107" t="str">
        <f t="shared" si="10"/>
        <v>東京都</v>
      </c>
      <c r="BF27" s="107" t="str">
        <f t="shared" si="11"/>
        <v>ｘｘｘ区ｘｘｘｘ町</v>
      </c>
      <c r="BG27" s="110" t="str">
        <f t="shared" si="12"/>
        <v>７－７－７－１０１</v>
      </c>
      <c r="BH27" s="108">
        <f t="shared" si="13"/>
        <v>7</v>
      </c>
      <c r="BI27" s="109" t="str">
        <f t="shared" si="14"/>
        <v>赤坂　一郎</v>
      </c>
      <c r="BJ27" s="110" t="str">
        <f t="shared" si="15"/>
        <v>090-0000-0000</v>
      </c>
      <c r="BK27" s="107" t="str">
        <f t="shared" si="16"/>
        <v>aaaa@kkkk.com</v>
      </c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</row>
    <row r="28" spans="1:85" s="5" customFormat="1" ht="17.25">
      <c r="A28" s="48">
        <v>6</v>
      </c>
      <c r="B28" s="5" t="s">
        <v>209</v>
      </c>
      <c r="C28" s="5">
        <v>5800</v>
      </c>
      <c r="D28" s="65">
        <v>6</v>
      </c>
      <c r="E28" s="157">
        <f t="shared" si="17"/>
        <v>44850</v>
      </c>
      <c r="F28" s="66" t="s">
        <v>342</v>
      </c>
      <c r="G28" s="166" t="str">
        <f>IF(F28="","",VLOOKUP(F28,ﾘｽﾄ!$G$3:$J$39,3,FALSE))</f>
        <v>10km男子18～39歳以下</v>
      </c>
      <c r="H28" s="167" t="s">
        <v>200</v>
      </c>
      <c r="I28" s="167" t="s">
        <v>201</v>
      </c>
      <c r="J28" s="167" t="str">
        <f t="shared" si="18"/>
        <v>チャタニ</v>
      </c>
      <c r="K28" s="167" t="str">
        <f t="shared" si="18"/>
        <v>サクラ</v>
      </c>
      <c r="L28" s="166" t="str">
        <f t="shared" si="19"/>
        <v>チャタニ　サクラ</v>
      </c>
      <c r="M28" s="121" t="str">
        <f t="shared" si="20"/>
        <v>茶谷　桜</v>
      </c>
      <c r="N28" s="121" t="str">
        <f t="shared" si="21"/>
        <v>ﾁｬﾀﾆ ｻｸﾗ</v>
      </c>
      <c r="O28" s="22" t="str">
        <f>IF(F28="","",VLOOKUP(F28,ﾘｽﾄ!$G$3:$K$39,5,FALSE))</f>
        <v>男性</v>
      </c>
      <c r="P28" s="67">
        <v>38786</v>
      </c>
      <c r="Q28" s="68">
        <f t="shared" si="23"/>
        <v>19</v>
      </c>
      <c r="R28" s="69">
        <f>IF(P28="","",DATEDIF(P28,ﾘｽﾄ!$E$4,"Y"))</f>
        <v>19</v>
      </c>
      <c r="S28" s="231" t="str">
        <f t="shared" si="22"/>
        <v>123-4567</v>
      </c>
      <c r="T28" s="232" t="str">
        <f t="shared" si="24"/>
        <v>東京都</v>
      </c>
      <c r="U28" s="237" t="str">
        <f t="shared" si="1"/>
        <v>ｘｘｘ区ｘｘｘｘ町</v>
      </c>
      <c r="V28" s="237" t="str">
        <f t="shared" si="25"/>
        <v>７－７－７－１０１</v>
      </c>
      <c r="W28" s="232" t="str">
        <f t="shared" si="26"/>
        <v>03-8888-9999</v>
      </c>
      <c r="X28" s="232" t="str">
        <f t="shared" si="27"/>
        <v>090-0000-0000</v>
      </c>
      <c r="Y28" s="18" t="s">
        <v>379</v>
      </c>
      <c r="Z28" s="21" t="s">
        <v>192</v>
      </c>
      <c r="AA28" s="189" t="s">
        <v>360</v>
      </c>
      <c r="AB28" s="184" t="s">
        <v>370</v>
      </c>
      <c r="AC28" s="18" t="s">
        <v>103</v>
      </c>
      <c r="AD28" s="21" t="s">
        <v>364</v>
      </c>
      <c r="AE28" s="21" t="s">
        <v>378</v>
      </c>
      <c r="AF28" s="21"/>
      <c r="AG28" s="77" t="str">
        <f t="shared" si="2"/>
        <v>1:30:30</v>
      </c>
      <c r="AH28" s="35">
        <v>1</v>
      </c>
      <c r="AI28" s="158" t="s">
        <v>72</v>
      </c>
      <c r="AJ28" s="35">
        <v>3</v>
      </c>
      <c r="AK28" s="35">
        <v>0</v>
      </c>
      <c r="AL28" s="158" t="s">
        <v>72</v>
      </c>
      <c r="AM28" s="36" t="s">
        <v>193</v>
      </c>
      <c r="AN28" s="36" t="s">
        <v>73</v>
      </c>
      <c r="AO28" s="79">
        <f>IFERROR(VLOOKUP(F28,ﾘｽﾄ!$G$3:$J$39,4,FALSE),"")</f>
        <v>4900</v>
      </c>
      <c r="AP28" s="81"/>
      <c r="AQ28" s="81"/>
      <c r="AR28" s="121" t="str">
        <f t="shared" si="3"/>
        <v>　</v>
      </c>
      <c r="AS28" s="81" t="str">
        <f t="shared" si="4"/>
        <v/>
      </c>
      <c r="AT28" s="81" t="str">
        <f t="shared" si="4"/>
        <v/>
      </c>
      <c r="AU28" s="121" t="str">
        <f t="shared" si="5"/>
        <v>　</v>
      </c>
      <c r="AV28" s="121" t="str">
        <f t="shared" si="6"/>
        <v xml:space="preserve"> </v>
      </c>
      <c r="AW28" s="82"/>
      <c r="AX28" s="83"/>
      <c r="AY28" s="117"/>
      <c r="AZ28" s="115"/>
      <c r="BA28" s="85"/>
      <c r="BB28" s="93" t="str">
        <f t="shared" si="7"/>
        <v>黒羽大学</v>
      </c>
      <c r="BC28" s="111" t="str">
        <f t="shared" si="8"/>
        <v>03-8888-9999</v>
      </c>
      <c r="BD28" s="110" t="str">
        <f t="shared" si="9"/>
        <v>123-4567</v>
      </c>
      <c r="BE28" s="107" t="str">
        <f t="shared" si="10"/>
        <v>東京都</v>
      </c>
      <c r="BF28" s="107" t="str">
        <f t="shared" si="11"/>
        <v>ｘｘｘ区ｘｘｘｘ町</v>
      </c>
      <c r="BG28" s="110" t="str">
        <f t="shared" si="12"/>
        <v>７－７－７－１０１</v>
      </c>
      <c r="BH28" s="108">
        <f t="shared" si="13"/>
        <v>7</v>
      </c>
      <c r="BI28" s="109" t="str">
        <f t="shared" si="14"/>
        <v>赤坂　一郎</v>
      </c>
      <c r="BJ28" s="110" t="str">
        <f t="shared" si="15"/>
        <v>090-0000-0000</v>
      </c>
      <c r="BK28" s="107" t="str">
        <f t="shared" si="16"/>
        <v>aaaa@kkkk.com</v>
      </c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</row>
    <row r="29" spans="1:85" s="5" customFormat="1" ht="17.25">
      <c r="A29" s="48">
        <v>7</v>
      </c>
      <c r="B29" s="5" t="s">
        <v>210</v>
      </c>
      <c r="C29" s="5">
        <v>5800</v>
      </c>
      <c r="D29" s="65">
        <v>7</v>
      </c>
      <c r="E29" s="157">
        <f t="shared" si="17"/>
        <v>44850</v>
      </c>
      <c r="F29" s="66" t="s">
        <v>342</v>
      </c>
      <c r="G29" s="166" t="str">
        <f>IF(F29="","",VLOOKUP(F29,ﾘｽﾄ!$G$3:$J$39,3,FALSE))</f>
        <v>10km男子18～39歳以下</v>
      </c>
      <c r="H29" s="167" t="s">
        <v>186</v>
      </c>
      <c r="I29" s="167" t="s">
        <v>202</v>
      </c>
      <c r="J29" s="167" t="str">
        <f t="shared" si="18"/>
        <v>アカサカ</v>
      </c>
      <c r="K29" s="167" t="str">
        <f t="shared" si="18"/>
        <v>ソウタ</v>
      </c>
      <c r="L29" s="166" t="str">
        <f t="shared" si="19"/>
        <v>アカサカ　ソウタ</v>
      </c>
      <c r="M29" s="121" t="str">
        <f t="shared" si="20"/>
        <v>赤坂　颯太</v>
      </c>
      <c r="N29" s="121" t="str">
        <f t="shared" si="21"/>
        <v>ｱｶｻｶ ｿｳﾀ</v>
      </c>
      <c r="O29" s="22" t="s">
        <v>37</v>
      </c>
      <c r="P29" s="67">
        <v>38959</v>
      </c>
      <c r="Q29" s="68">
        <f t="shared" si="23"/>
        <v>19</v>
      </c>
      <c r="R29" s="69">
        <f>IF(P29="","",DATEDIF(P29,ﾘｽﾄ!$E$4,"Y"))</f>
        <v>19</v>
      </c>
      <c r="S29" s="231" t="str">
        <f t="shared" si="22"/>
        <v>123-4567</v>
      </c>
      <c r="T29" s="232" t="str">
        <f t="shared" si="24"/>
        <v>東京都</v>
      </c>
      <c r="U29" s="237" t="str">
        <f t="shared" si="1"/>
        <v>ｘｘｘ区ｘｘｘｘ町</v>
      </c>
      <c r="V29" s="232" t="str">
        <f t="shared" si="25"/>
        <v>７－７－７－１０１</v>
      </c>
      <c r="W29" s="232" t="str">
        <f t="shared" si="26"/>
        <v>03-8888-9999</v>
      </c>
      <c r="X29" s="232" t="str">
        <f t="shared" si="27"/>
        <v>090-0000-0000</v>
      </c>
      <c r="Y29" s="18" t="s">
        <v>379</v>
      </c>
      <c r="Z29" s="21" t="s">
        <v>192</v>
      </c>
      <c r="AA29" s="189" t="s">
        <v>360</v>
      </c>
      <c r="AB29" s="184" t="s">
        <v>371</v>
      </c>
      <c r="AC29" s="18" t="s">
        <v>104</v>
      </c>
      <c r="AD29" s="21" t="s">
        <v>365</v>
      </c>
      <c r="AE29" s="21" t="s">
        <v>248</v>
      </c>
      <c r="AF29" s="21"/>
      <c r="AG29" s="77" t="str">
        <f t="shared" si="2"/>
        <v>0:07:10</v>
      </c>
      <c r="AH29" s="35">
        <v>0</v>
      </c>
      <c r="AI29" s="158" t="s">
        <v>72</v>
      </c>
      <c r="AJ29" s="35">
        <v>0</v>
      </c>
      <c r="AK29" s="35">
        <v>7</v>
      </c>
      <c r="AL29" s="158" t="s">
        <v>72</v>
      </c>
      <c r="AM29" s="36" t="s">
        <v>188</v>
      </c>
      <c r="AN29" s="36" t="s">
        <v>73</v>
      </c>
      <c r="AO29" s="79">
        <f>IFERROR(VLOOKUP(F29,ﾘｽﾄ!$G$3:$J$39,4,FALSE),"")</f>
        <v>4900</v>
      </c>
      <c r="AP29" s="81"/>
      <c r="AQ29" s="81"/>
      <c r="AR29" s="121" t="str">
        <f t="shared" si="3"/>
        <v>　</v>
      </c>
      <c r="AS29" s="81" t="str">
        <f t="shared" si="4"/>
        <v/>
      </c>
      <c r="AT29" s="81" t="str">
        <f t="shared" si="4"/>
        <v/>
      </c>
      <c r="AU29" s="121" t="str">
        <f t="shared" si="5"/>
        <v>　</v>
      </c>
      <c r="AV29" s="121" t="str">
        <f t="shared" si="6"/>
        <v xml:space="preserve"> </v>
      </c>
      <c r="AW29" s="82"/>
      <c r="AX29" s="83"/>
      <c r="AY29" s="117"/>
      <c r="AZ29" s="115"/>
      <c r="BA29" s="85"/>
      <c r="BB29" s="93" t="str">
        <f t="shared" si="7"/>
        <v>黒羽大学</v>
      </c>
      <c r="BC29" s="111" t="str">
        <f t="shared" si="8"/>
        <v>03-8888-9999</v>
      </c>
      <c r="BD29" s="110" t="str">
        <f t="shared" si="9"/>
        <v>123-4567</v>
      </c>
      <c r="BE29" s="107" t="str">
        <f t="shared" si="10"/>
        <v>東京都</v>
      </c>
      <c r="BF29" s="107" t="str">
        <f t="shared" si="11"/>
        <v>ｘｘｘ区ｘｘｘｘ町</v>
      </c>
      <c r="BG29" s="110" t="str">
        <f t="shared" si="12"/>
        <v>７－７－７－１０１</v>
      </c>
      <c r="BH29" s="108">
        <f t="shared" si="13"/>
        <v>7</v>
      </c>
      <c r="BI29" s="109" t="str">
        <f t="shared" si="14"/>
        <v>赤坂　一郎</v>
      </c>
      <c r="BJ29" s="110" t="str">
        <f t="shared" si="15"/>
        <v>090-0000-0000</v>
      </c>
      <c r="BK29" s="107" t="str">
        <f t="shared" si="16"/>
        <v>aaaa@kkkk.com</v>
      </c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</row>
    <row r="30" spans="1:85" s="5" customFormat="1" ht="17.25">
      <c r="A30" s="48">
        <v>8</v>
      </c>
      <c r="B30" s="5" t="s">
        <v>211</v>
      </c>
      <c r="C30" s="5">
        <v>5800</v>
      </c>
      <c r="D30" s="65">
        <v>8</v>
      </c>
      <c r="E30" s="157">
        <f t="shared" si="17"/>
        <v>44850</v>
      </c>
      <c r="F30" s="66"/>
      <c r="G30" s="166"/>
      <c r="H30" s="167"/>
      <c r="I30" s="167"/>
      <c r="J30" s="167" t="str">
        <f t="shared" si="18"/>
        <v/>
      </c>
      <c r="K30" s="167" t="str">
        <f t="shared" si="18"/>
        <v/>
      </c>
      <c r="L30" s="166" t="str">
        <f t="shared" si="19"/>
        <v>　</v>
      </c>
      <c r="M30" s="121" t="str">
        <f t="shared" si="20"/>
        <v>　</v>
      </c>
      <c r="N30" s="121" t="str">
        <f t="shared" si="21"/>
        <v xml:space="preserve"> </v>
      </c>
      <c r="O30" s="22"/>
      <c r="P30" s="67"/>
      <c r="Q30" s="68" t="str">
        <f t="shared" si="23"/>
        <v/>
      </c>
      <c r="R30" s="69" t="str">
        <f>IF(P30="","",DATEDIF(P30,ﾘｽﾄ!$E$4,"Y"))</f>
        <v/>
      </c>
      <c r="S30" s="231" t="str">
        <f t="shared" si="22"/>
        <v>123-4567</v>
      </c>
      <c r="T30" s="232" t="str">
        <f t="shared" si="24"/>
        <v>東京都</v>
      </c>
      <c r="U30" s="232" t="str">
        <f t="shared" si="1"/>
        <v>ｘｘｘ区ｘｘｘｘ町</v>
      </c>
      <c r="V30" s="232" t="str">
        <f t="shared" si="25"/>
        <v>７－７－７－１０１</v>
      </c>
      <c r="W30" s="232" t="str">
        <f t="shared" si="26"/>
        <v>03-8888-9999</v>
      </c>
      <c r="X30" s="232" t="str">
        <f t="shared" si="27"/>
        <v>090-0000-0000</v>
      </c>
      <c r="Y30" s="18"/>
      <c r="Z30" s="21"/>
      <c r="AA30" s="189"/>
      <c r="AB30" s="184"/>
      <c r="AC30" s="18"/>
      <c r="AD30" s="21"/>
      <c r="AE30" s="21"/>
      <c r="AF30" s="21"/>
      <c r="AG30" s="77" t="str">
        <f t="shared" si="2"/>
        <v>0:08:30</v>
      </c>
      <c r="AH30" s="35">
        <v>0</v>
      </c>
      <c r="AI30" s="158" t="s">
        <v>72</v>
      </c>
      <c r="AJ30" s="35">
        <v>0</v>
      </c>
      <c r="AK30" s="35">
        <v>8</v>
      </c>
      <c r="AL30" s="158" t="s">
        <v>72</v>
      </c>
      <c r="AM30" s="36" t="s">
        <v>193</v>
      </c>
      <c r="AN30" s="36" t="s">
        <v>73</v>
      </c>
      <c r="AO30" s="79" t="str">
        <f>IFERROR(VLOOKUP(F30,ﾘｽﾄ!$G$3:$J$39,4,FALSE),"")</f>
        <v/>
      </c>
      <c r="AP30" s="81"/>
      <c r="AQ30" s="81"/>
      <c r="AR30" s="121" t="str">
        <f>CONCATENATE(AP30,"　",AQ30)</f>
        <v>　</v>
      </c>
      <c r="AS30" s="81" t="str">
        <f t="shared" si="4"/>
        <v/>
      </c>
      <c r="AT30" s="81" t="str">
        <f t="shared" si="4"/>
        <v/>
      </c>
      <c r="AU30" s="121" t="str">
        <f>CONCATENATE(AS30,"　",AT30)</f>
        <v>　</v>
      </c>
      <c r="AV30" s="121" t="str">
        <f>ASC(AU30)</f>
        <v xml:space="preserve"> </v>
      </c>
      <c r="AW30" s="137"/>
      <c r="AX30" s="83"/>
      <c r="AY30" s="117"/>
      <c r="AZ30" s="115"/>
      <c r="BA30" s="85"/>
      <c r="BB30" s="93" t="str">
        <f t="shared" si="7"/>
        <v>黒羽大学</v>
      </c>
      <c r="BC30" s="111" t="str">
        <f t="shared" si="8"/>
        <v>03-8888-9999</v>
      </c>
      <c r="BD30" s="110" t="str">
        <f t="shared" si="9"/>
        <v>123-4567</v>
      </c>
      <c r="BE30" s="107" t="str">
        <f t="shared" si="10"/>
        <v>東京都</v>
      </c>
      <c r="BF30" s="107" t="str">
        <f t="shared" si="11"/>
        <v>ｘｘｘ区ｘｘｘｘ町</v>
      </c>
      <c r="BG30" s="110" t="str">
        <f t="shared" si="12"/>
        <v>７－７－７－１０１</v>
      </c>
      <c r="BH30" s="108">
        <f t="shared" si="13"/>
        <v>7</v>
      </c>
      <c r="BI30" s="109" t="str">
        <f t="shared" si="14"/>
        <v>赤坂　一郎</v>
      </c>
      <c r="BJ30" s="110" t="str">
        <f t="shared" si="15"/>
        <v>090-0000-0000</v>
      </c>
      <c r="BK30" s="107" t="str">
        <f t="shared" si="16"/>
        <v>aaaa@kkkk.com</v>
      </c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</row>
    <row r="31" spans="1:85" s="5" customFormat="1" ht="17.25">
      <c r="A31" s="48">
        <v>9</v>
      </c>
      <c r="B31" s="5" t="s">
        <v>212</v>
      </c>
      <c r="C31" s="5">
        <v>5800</v>
      </c>
      <c r="D31" s="65">
        <v>9</v>
      </c>
      <c r="E31" s="157">
        <f t="shared" si="17"/>
        <v>44850</v>
      </c>
      <c r="F31" s="66"/>
      <c r="G31" s="166"/>
      <c r="H31" s="167"/>
      <c r="I31" s="167"/>
      <c r="J31" s="167" t="str">
        <f t="shared" si="18"/>
        <v/>
      </c>
      <c r="K31" s="167" t="str">
        <f t="shared" si="18"/>
        <v/>
      </c>
      <c r="L31" s="166" t="str">
        <f t="shared" si="19"/>
        <v>　</v>
      </c>
      <c r="M31" s="121" t="str">
        <f t="shared" si="20"/>
        <v>　</v>
      </c>
      <c r="N31" s="121" t="str">
        <f t="shared" si="21"/>
        <v xml:space="preserve"> </v>
      </c>
      <c r="O31" s="22"/>
      <c r="P31" s="67"/>
      <c r="Q31" s="68" t="str">
        <f t="shared" si="23"/>
        <v/>
      </c>
      <c r="R31" s="69" t="str">
        <f>IF(P31="","",DATEDIF(P31,ﾘｽﾄ!$E$4,"Y"))</f>
        <v/>
      </c>
      <c r="S31" s="231" t="str">
        <f t="shared" si="22"/>
        <v>123-4567</v>
      </c>
      <c r="T31" s="232" t="str">
        <f t="shared" si="24"/>
        <v>東京都</v>
      </c>
      <c r="U31" s="232" t="str">
        <f t="shared" si="1"/>
        <v>ｘｘｘ区ｘｘｘｘ町</v>
      </c>
      <c r="V31" s="232" t="str">
        <f t="shared" si="25"/>
        <v>７－７－７－１０１</v>
      </c>
      <c r="W31" s="232" t="str">
        <f t="shared" si="26"/>
        <v>03-8888-9999</v>
      </c>
      <c r="X31" s="232" t="str">
        <f t="shared" si="27"/>
        <v>090-0000-0000</v>
      </c>
      <c r="Y31" s="18"/>
      <c r="Z31" s="186"/>
      <c r="AA31" s="189"/>
      <c r="AB31" s="184"/>
      <c r="AC31" s="18"/>
      <c r="AD31" s="21"/>
      <c r="AE31" s="21"/>
      <c r="AF31" s="21"/>
      <c r="AG31" s="77" t="str">
        <f t="shared" si="2"/>
        <v>0:30:30</v>
      </c>
      <c r="AH31" s="35">
        <v>0</v>
      </c>
      <c r="AI31" s="158" t="s">
        <v>72</v>
      </c>
      <c r="AJ31" s="35">
        <v>3</v>
      </c>
      <c r="AK31" s="35">
        <v>0</v>
      </c>
      <c r="AL31" s="158" t="s">
        <v>72</v>
      </c>
      <c r="AM31" s="36" t="s">
        <v>193</v>
      </c>
      <c r="AN31" s="36" t="s">
        <v>73</v>
      </c>
      <c r="AO31" s="79" t="str">
        <f>IFERROR(VLOOKUP(F31,ﾘｽﾄ!$G$3:$J$39,4,FALSE),"")</f>
        <v/>
      </c>
      <c r="AP31" s="81"/>
      <c r="AQ31" s="81"/>
      <c r="AR31" s="121" t="str">
        <f t="shared" ref="AR31:AR94" si="28">CONCATENATE(AP31,"　",AQ31)</f>
        <v>　</v>
      </c>
      <c r="AS31" s="81" t="str">
        <f t="shared" si="4"/>
        <v/>
      </c>
      <c r="AT31" s="81" t="str">
        <f t="shared" si="4"/>
        <v/>
      </c>
      <c r="AU31" s="121" t="str">
        <f t="shared" ref="AU31:AU94" si="29">CONCATENATE(AS31,"　",AT31)</f>
        <v>　</v>
      </c>
      <c r="AV31" s="121" t="str">
        <f t="shared" ref="AV31:AV94" si="30">ASC(AU31)</f>
        <v xml:space="preserve"> </v>
      </c>
      <c r="AW31" s="82"/>
      <c r="AX31" s="83"/>
      <c r="AY31" s="117"/>
      <c r="AZ31" s="115"/>
      <c r="BA31" s="85"/>
      <c r="BB31" s="93" t="str">
        <f t="shared" si="7"/>
        <v>黒羽大学</v>
      </c>
      <c r="BC31" s="111" t="str">
        <f t="shared" si="8"/>
        <v>03-8888-9999</v>
      </c>
      <c r="BD31" s="110" t="str">
        <f t="shared" si="9"/>
        <v>123-4567</v>
      </c>
      <c r="BE31" s="107" t="str">
        <f t="shared" si="10"/>
        <v>東京都</v>
      </c>
      <c r="BF31" s="107" t="str">
        <f t="shared" si="11"/>
        <v>ｘｘｘ区ｘｘｘｘ町</v>
      </c>
      <c r="BG31" s="110" t="str">
        <f t="shared" si="12"/>
        <v>７－７－７－１０１</v>
      </c>
      <c r="BH31" s="108">
        <f t="shared" si="13"/>
        <v>7</v>
      </c>
      <c r="BI31" s="109" t="str">
        <f t="shared" si="14"/>
        <v>赤坂　一郎</v>
      </c>
      <c r="BJ31" s="110" t="str">
        <f t="shared" si="15"/>
        <v>090-0000-0000</v>
      </c>
      <c r="BK31" s="107" t="str">
        <f t="shared" si="16"/>
        <v>aaaa@kkkk.com</v>
      </c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</row>
    <row r="32" spans="1:85" s="5" customFormat="1" ht="17.25">
      <c r="A32" s="48">
        <v>10</v>
      </c>
      <c r="B32" s="5" t="s">
        <v>213</v>
      </c>
      <c r="C32" s="5">
        <v>5800</v>
      </c>
      <c r="D32" s="65">
        <v>10</v>
      </c>
      <c r="E32" s="157">
        <f t="shared" si="17"/>
        <v>44850</v>
      </c>
      <c r="F32" s="66"/>
      <c r="G32" s="166" t="str">
        <f>IF(F32="","",VLOOKUP(F32,ﾘｽﾄ!$G$3:$J$39,3,FALSE))</f>
        <v/>
      </c>
      <c r="H32" s="167"/>
      <c r="I32" s="167"/>
      <c r="J32" s="167" t="str">
        <f t="shared" si="18"/>
        <v/>
      </c>
      <c r="K32" s="167" t="str">
        <f t="shared" si="18"/>
        <v/>
      </c>
      <c r="L32" s="166" t="str">
        <f t="shared" si="19"/>
        <v>　</v>
      </c>
      <c r="M32" s="121" t="str">
        <f t="shared" si="20"/>
        <v>　</v>
      </c>
      <c r="N32" s="121" t="str">
        <f t="shared" si="21"/>
        <v xml:space="preserve"> </v>
      </c>
      <c r="O32" s="22" t="str">
        <f>IF(F32="","",VLOOKUP(F32,ﾘｽﾄ!$G$3:$K$39,5,FALSE))</f>
        <v/>
      </c>
      <c r="P32" s="67"/>
      <c r="Q32" s="68" t="str">
        <f t="shared" si="23"/>
        <v/>
      </c>
      <c r="R32" s="69" t="str">
        <f>IF(P32="","",DATEDIF(P32,ﾘｽﾄ!$E$4,"Y"))</f>
        <v/>
      </c>
      <c r="S32" s="231" t="str">
        <f t="shared" si="22"/>
        <v>123-4567</v>
      </c>
      <c r="T32" s="232" t="str">
        <f t="shared" si="24"/>
        <v>東京都</v>
      </c>
      <c r="U32" s="232" t="str">
        <f t="shared" si="1"/>
        <v>ｘｘｘ区ｘｘｘｘ町</v>
      </c>
      <c r="V32" s="232" t="str">
        <f t="shared" si="25"/>
        <v>７－７－７－１０１</v>
      </c>
      <c r="W32" s="232" t="str">
        <f t="shared" si="26"/>
        <v>03-8888-9999</v>
      </c>
      <c r="X32" s="232" t="str">
        <f t="shared" si="27"/>
        <v>090-0000-0000</v>
      </c>
      <c r="Y32" s="18"/>
      <c r="Z32" s="21"/>
      <c r="AA32" s="189"/>
      <c r="AB32" s="184"/>
      <c r="AC32" s="18"/>
      <c r="AD32" s="21"/>
      <c r="AE32" s="21"/>
      <c r="AF32" s="21"/>
      <c r="AG32" s="77" t="str">
        <f t="shared" si="2"/>
        <v>0:00:00</v>
      </c>
      <c r="AH32" s="35">
        <v>0</v>
      </c>
      <c r="AI32" s="158" t="s">
        <v>72</v>
      </c>
      <c r="AJ32" s="35">
        <v>0</v>
      </c>
      <c r="AK32" s="35">
        <v>0</v>
      </c>
      <c r="AL32" s="158" t="s">
        <v>72</v>
      </c>
      <c r="AM32" s="36" t="s">
        <v>73</v>
      </c>
      <c r="AN32" s="36" t="s">
        <v>73</v>
      </c>
      <c r="AO32" s="79" t="str">
        <f>IFERROR(VLOOKUP(F32,ﾘｽﾄ!$G$3:$J$39,4,FALSE),"")</f>
        <v/>
      </c>
      <c r="AP32" s="81"/>
      <c r="AQ32" s="81"/>
      <c r="AR32" s="121" t="str">
        <f t="shared" si="28"/>
        <v>　</v>
      </c>
      <c r="AS32" s="81" t="str">
        <f t="shared" si="4"/>
        <v/>
      </c>
      <c r="AT32" s="81" t="str">
        <f t="shared" si="4"/>
        <v/>
      </c>
      <c r="AU32" s="121" t="str">
        <f t="shared" si="29"/>
        <v>　</v>
      </c>
      <c r="AV32" s="121" t="str">
        <f t="shared" si="30"/>
        <v xml:space="preserve"> </v>
      </c>
      <c r="AW32" s="82"/>
      <c r="AX32" s="83"/>
      <c r="AY32" s="117"/>
      <c r="AZ32" s="115"/>
      <c r="BA32" s="85"/>
      <c r="BB32" s="93" t="str">
        <f t="shared" si="7"/>
        <v>黒羽大学</v>
      </c>
      <c r="BC32" s="111" t="str">
        <f t="shared" si="8"/>
        <v>03-8888-9999</v>
      </c>
      <c r="BD32" s="110" t="str">
        <f t="shared" si="9"/>
        <v>123-4567</v>
      </c>
      <c r="BE32" s="107" t="str">
        <f t="shared" si="10"/>
        <v>東京都</v>
      </c>
      <c r="BF32" s="107" t="str">
        <f t="shared" si="11"/>
        <v>ｘｘｘ区ｘｘｘｘ町</v>
      </c>
      <c r="BG32" s="110" t="str">
        <f t="shared" si="12"/>
        <v>７－７－７－１０１</v>
      </c>
      <c r="BH32" s="108">
        <f t="shared" si="13"/>
        <v>7</v>
      </c>
      <c r="BI32" s="109" t="str">
        <f t="shared" si="14"/>
        <v>赤坂　一郎</v>
      </c>
      <c r="BJ32" s="110" t="str">
        <f t="shared" si="15"/>
        <v>090-0000-0000</v>
      </c>
      <c r="BK32" s="107" t="str">
        <f t="shared" si="16"/>
        <v>aaaa@kkkk.com</v>
      </c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</row>
    <row r="33" spans="1:84" s="5" customFormat="1" ht="17.25">
      <c r="A33" s="48">
        <v>11</v>
      </c>
      <c r="B33" s="5" t="s">
        <v>214</v>
      </c>
      <c r="C33" s="5">
        <v>5800</v>
      </c>
      <c r="D33" s="65">
        <v>11</v>
      </c>
      <c r="E33" s="157">
        <f t="shared" si="17"/>
        <v>44850</v>
      </c>
      <c r="F33" s="66"/>
      <c r="G33" s="166" t="str">
        <f>IF(F33="","",VLOOKUP(F33,ﾘｽﾄ!$G$3:$J$39,3,FALSE))</f>
        <v/>
      </c>
      <c r="H33" s="167"/>
      <c r="I33" s="167"/>
      <c r="J33" s="167" t="str">
        <f t="shared" si="18"/>
        <v/>
      </c>
      <c r="K33" s="167" t="str">
        <f t="shared" si="18"/>
        <v/>
      </c>
      <c r="L33" s="166" t="str">
        <f t="shared" si="19"/>
        <v>　</v>
      </c>
      <c r="M33" s="121" t="str">
        <f t="shared" si="20"/>
        <v>　</v>
      </c>
      <c r="N33" s="121" t="str">
        <f t="shared" si="21"/>
        <v xml:space="preserve"> </v>
      </c>
      <c r="O33" s="22" t="str">
        <f>IF(F33="","",VLOOKUP(F33,ﾘｽﾄ!$G$3:$K$39,5,FALSE))</f>
        <v/>
      </c>
      <c r="P33" s="67"/>
      <c r="Q33" s="68" t="str">
        <f t="shared" si="23"/>
        <v/>
      </c>
      <c r="R33" s="69" t="str">
        <f>IF(P33="","",DATEDIF(P33,ﾘｽﾄ!$E$4,"Y"))</f>
        <v/>
      </c>
      <c r="S33" s="231" t="str">
        <f t="shared" si="22"/>
        <v>123-4567</v>
      </c>
      <c r="T33" s="232" t="str">
        <f t="shared" si="24"/>
        <v>東京都</v>
      </c>
      <c r="U33" s="232" t="str">
        <f t="shared" si="1"/>
        <v>ｘｘｘ区ｘｘｘｘ町</v>
      </c>
      <c r="V33" s="232" t="str">
        <f t="shared" si="25"/>
        <v>７－７－７－１０１</v>
      </c>
      <c r="W33" s="232" t="str">
        <f t="shared" si="26"/>
        <v>03-8888-9999</v>
      </c>
      <c r="X33" s="232" t="str">
        <f t="shared" si="27"/>
        <v>090-0000-0000</v>
      </c>
      <c r="Y33" s="18"/>
      <c r="Z33" s="21"/>
      <c r="AA33" s="189"/>
      <c r="AB33" s="184"/>
      <c r="AC33" s="18"/>
      <c r="AD33" s="21"/>
      <c r="AE33" s="21"/>
      <c r="AF33" s="21"/>
      <c r="AG33" s="77" t="str">
        <f t="shared" si="2"/>
        <v>0:00:00</v>
      </c>
      <c r="AH33" s="35">
        <v>0</v>
      </c>
      <c r="AI33" s="158" t="s">
        <v>72</v>
      </c>
      <c r="AJ33" s="35">
        <v>0</v>
      </c>
      <c r="AK33" s="35">
        <v>0</v>
      </c>
      <c r="AL33" s="158" t="s">
        <v>72</v>
      </c>
      <c r="AM33" s="36" t="s">
        <v>73</v>
      </c>
      <c r="AN33" s="36" t="s">
        <v>73</v>
      </c>
      <c r="AO33" s="79" t="str">
        <f>IFERROR(VLOOKUP(F33,ﾘｽﾄ!$G$3:$J$39,4,FALSE),"")</f>
        <v/>
      </c>
      <c r="AP33" s="81"/>
      <c r="AQ33" s="81"/>
      <c r="AR33" s="121" t="str">
        <f t="shared" si="28"/>
        <v>　</v>
      </c>
      <c r="AS33" s="81" t="str">
        <f t="shared" si="4"/>
        <v/>
      </c>
      <c r="AT33" s="81" t="str">
        <f t="shared" si="4"/>
        <v/>
      </c>
      <c r="AU33" s="121" t="str">
        <f t="shared" si="29"/>
        <v>　</v>
      </c>
      <c r="AV33" s="121" t="str">
        <f t="shared" si="30"/>
        <v xml:space="preserve"> </v>
      </c>
      <c r="AW33" s="82"/>
      <c r="AX33" s="83"/>
      <c r="AY33" s="117"/>
      <c r="AZ33" s="115"/>
      <c r="BA33" s="85"/>
      <c r="BB33" s="93" t="str">
        <f t="shared" si="7"/>
        <v>黒羽大学</v>
      </c>
      <c r="BC33" s="111" t="str">
        <f t="shared" si="8"/>
        <v>03-8888-9999</v>
      </c>
      <c r="BD33" s="110" t="str">
        <f t="shared" si="9"/>
        <v>123-4567</v>
      </c>
      <c r="BE33" s="107" t="str">
        <f t="shared" si="10"/>
        <v>東京都</v>
      </c>
      <c r="BF33" s="107" t="str">
        <f t="shared" si="11"/>
        <v>ｘｘｘ区ｘｘｘｘ町</v>
      </c>
      <c r="BG33" s="110" t="str">
        <f t="shared" si="12"/>
        <v>７－７－７－１０１</v>
      </c>
      <c r="BH33" s="108">
        <f t="shared" si="13"/>
        <v>7</v>
      </c>
      <c r="BI33" s="109" t="str">
        <f t="shared" si="14"/>
        <v>赤坂　一郎</v>
      </c>
      <c r="BJ33" s="110" t="str">
        <f t="shared" si="15"/>
        <v>090-0000-0000</v>
      </c>
      <c r="BK33" s="107" t="str">
        <f t="shared" si="16"/>
        <v>aaaa@kkkk.com</v>
      </c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</row>
    <row r="34" spans="1:84" s="5" customFormat="1" ht="17.25">
      <c r="A34" s="48">
        <v>12</v>
      </c>
      <c r="B34" s="5" t="s">
        <v>215</v>
      </c>
      <c r="C34" s="5">
        <v>5800</v>
      </c>
      <c r="D34" s="65">
        <v>12</v>
      </c>
      <c r="E34" s="157">
        <f t="shared" si="17"/>
        <v>44850</v>
      </c>
      <c r="F34" s="66"/>
      <c r="G34" s="166" t="str">
        <f>IF(F34="","",VLOOKUP(F34,ﾘｽﾄ!$G$3:$J$39,3,FALSE))</f>
        <v/>
      </c>
      <c r="H34" s="167"/>
      <c r="I34" s="167"/>
      <c r="J34" s="167" t="str">
        <f t="shared" si="18"/>
        <v/>
      </c>
      <c r="K34" s="167" t="str">
        <f t="shared" si="18"/>
        <v/>
      </c>
      <c r="L34" s="166" t="str">
        <f t="shared" si="19"/>
        <v>　</v>
      </c>
      <c r="M34" s="121" t="str">
        <f t="shared" si="20"/>
        <v>　</v>
      </c>
      <c r="N34" s="121" t="str">
        <f t="shared" si="21"/>
        <v xml:space="preserve"> </v>
      </c>
      <c r="O34" s="22" t="str">
        <f>IF(F34="","",VLOOKUP(F34,ﾘｽﾄ!$G$3:$K$39,5,FALSE))</f>
        <v/>
      </c>
      <c r="P34" s="67"/>
      <c r="Q34" s="68" t="str">
        <f t="shared" si="23"/>
        <v/>
      </c>
      <c r="R34" s="69" t="str">
        <f>IF(P34="","",DATEDIF(P34,ﾘｽﾄ!$E$4,"Y"))</f>
        <v/>
      </c>
      <c r="S34" s="231" t="str">
        <f t="shared" si="22"/>
        <v>123-4567</v>
      </c>
      <c r="T34" s="232" t="str">
        <f t="shared" si="24"/>
        <v>東京都</v>
      </c>
      <c r="U34" s="232" t="str">
        <f t="shared" si="1"/>
        <v>ｘｘｘ区ｘｘｘｘ町</v>
      </c>
      <c r="V34" s="232" t="str">
        <f t="shared" si="25"/>
        <v>７－７－７－１０１</v>
      </c>
      <c r="W34" s="232" t="str">
        <f t="shared" si="26"/>
        <v>03-8888-9999</v>
      </c>
      <c r="X34" s="232" t="str">
        <f t="shared" si="27"/>
        <v>090-0000-0000</v>
      </c>
      <c r="Y34" s="18"/>
      <c r="Z34" s="21"/>
      <c r="AA34" s="189"/>
      <c r="AB34" s="184"/>
      <c r="AC34" s="18"/>
      <c r="AD34" s="21"/>
      <c r="AE34" s="21"/>
      <c r="AF34" s="21"/>
      <c r="AG34" s="77" t="str">
        <f t="shared" si="2"/>
        <v>0:00:00</v>
      </c>
      <c r="AH34" s="35">
        <v>0</v>
      </c>
      <c r="AI34" s="158" t="s">
        <v>72</v>
      </c>
      <c r="AJ34" s="35">
        <v>0</v>
      </c>
      <c r="AK34" s="35">
        <v>0</v>
      </c>
      <c r="AL34" s="158" t="s">
        <v>72</v>
      </c>
      <c r="AM34" s="36" t="s">
        <v>73</v>
      </c>
      <c r="AN34" s="36" t="s">
        <v>73</v>
      </c>
      <c r="AO34" s="79" t="str">
        <f>IFERROR(VLOOKUP(F34,ﾘｽﾄ!$G$3:$J$39,4,FALSE),"")</f>
        <v/>
      </c>
      <c r="AP34" s="81"/>
      <c r="AQ34" s="81"/>
      <c r="AR34" s="121" t="str">
        <f t="shared" si="28"/>
        <v>　</v>
      </c>
      <c r="AS34" s="81" t="str">
        <f t="shared" si="4"/>
        <v/>
      </c>
      <c r="AT34" s="81" t="str">
        <f t="shared" si="4"/>
        <v/>
      </c>
      <c r="AU34" s="121" t="str">
        <f t="shared" si="29"/>
        <v>　</v>
      </c>
      <c r="AV34" s="121" t="str">
        <f t="shared" si="30"/>
        <v xml:space="preserve"> </v>
      </c>
      <c r="AW34" s="82"/>
      <c r="AX34" s="83"/>
      <c r="AY34" s="117"/>
      <c r="AZ34" s="115"/>
      <c r="BA34" s="85"/>
      <c r="BB34" s="93" t="str">
        <f t="shared" si="7"/>
        <v>黒羽大学</v>
      </c>
      <c r="BC34" s="111" t="str">
        <f t="shared" si="8"/>
        <v>03-8888-9999</v>
      </c>
      <c r="BD34" s="110" t="str">
        <f t="shared" si="9"/>
        <v>123-4567</v>
      </c>
      <c r="BE34" s="107" t="str">
        <f t="shared" si="10"/>
        <v>東京都</v>
      </c>
      <c r="BF34" s="107" t="str">
        <f t="shared" si="11"/>
        <v>ｘｘｘ区ｘｘｘｘ町</v>
      </c>
      <c r="BG34" s="110" t="str">
        <f t="shared" si="12"/>
        <v>７－７－７－１０１</v>
      </c>
      <c r="BH34" s="108">
        <f t="shared" si="13"/>
        <v>7</v>
      </c>
      <c r="BI34" s="109" t="str">
        <f t="shared" si="14"/>
        <v>赤坂　一郎</v>
      </c>
      <c r="BJ34" s="110" t="str">
        <f t="shared" si="15"/>
        <v>090-0000-0000</v>
      </c>
      <c r="BK34" s="107" t="str">
        <f t="shared" si="16"/>
        <v>aaaa@kkkk.com</v>
      </c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</row>
    <row r="35" spans="1:84" s="5" customFormat="1" ht="17.25">
      <c r="A35" s="48">
        <v>13</v>
      </c>
      <c r="B35" s="5" t="s">
        <v>216</v>
      </c>
      <c r="C35" s="5">
        <v>5800</v>
      </c>
      <c r="D35" s="65">
        <v>13</v>
      </c>
      <c r="E35" s="157">
        <f t="shared" si="17"/>
        <v>44850</v>
      </c>
      <c r="F35" s="66"/>
      <c r="G35" s="166" t="str">
        <f>IF(F35="","",VLOOKUP(F35,ﾘｽﾄ!$G$3:$J$39,3,FALSE))</f>
        <v/>
      </c>
      <c r="H35" s="167"/>
      <c r="I35" s="167"/>
      <c r="J35" s="167" t="str">
        <f t="shared" si="18"/>
        <v/>
      </c>
      <c r="K35" s="167" t="str">
        <f t="shared" si="18"/>
        <v/>
      </c>
      <c r="L35" s="166" t="str">
        <f t="shared" si="19"/>
        <v>　</v>
      </c>
      <c r="M35" s="121" t="str">
        <f t="shared" si="20"/>
        <v>　</v>
      </c>
      <c r="N35" s="121" t="str">
        <f t="shared" si="21"/>
        <v xml:space="preserve"> </v>
      </c>
      <c r="O35" s="22" t="str">
        <f>IF(F35="","",VLOOKUP(F35,ﾘｽﾄ!$G$3:$K$39,5,FALSE))</f>
        <v/>
      </c>
      <c r="P35" s="67"/>
      <c r="Q35" s="68" t="str">
        <f t="shared" si="23"/>
        <v/>
      </c>
      <c r="R35" s="69" t="str">
        <f>IF(P35="","",DATEDIF(P35,ﾘｽﾄ!$E$4,"Y"))</f>
        <v/>
      </c>
      <c r="S35" s="231" t="str">
        <f t="shared" si="22"/>
        <v>123-4567</v>
      </c>
      <c r="T35" s="232" t="str">
        <f t="shared" si="24"/>
        <v>東京都</v>
      </c>
      <c r="U35" s="232" t="str">
        <f t="shared" si="1"/>
        <v>ｘｘｘ区ｘｘｘｘ町</v>
      </c>
      <c r="V35" s="232" t="str">
        <f t="shared" si="25"/>
        <v>７－７－７－１０１</v>
      </c>
      <c r="W35" s="232" t="str">
        <f t="shared" si="26"/>
        <v>03-8888-9999</v>
      </c>
      <c r="X35" s="232" t="str">
        <f t="shared" si="27"/>
        <v>090-0000-0000</v>
      </c>
      <c r="Y35" s="18"/>
      <c r="Z35" s="21"/>
      <c r="AA35" s="189"/>
      <c r="AB35" s="184"/>
      <c r="AC35" s="18"/>
      <c r="AD35" s="21"/>
      <c r="AE35" s="21"/>
      <c r="AF35" s="21"/>
      <c r="AG35" s="77" t="str">
        <f t="shared" si="2"/>
        <v>0:00:00</v>
      </c>
      <c r="AH35" s="35">
        <v>0</v>
      </c>
      <c r="AI35" s="158" t="s">
        <v>72</v>
      </c>
      <c r="AJ35" s="35">
        <v>0</v>
      </c>
      <c r="AK35" s="35">
        <v>0</v>
      </c>
      <c r="AL35" s="158" t="s">
        <v>72</v>
      </c>
      <c r="AM35" s="36" t="s">
        <v>73</v>
      </c>
      <c r="AN35" s="36" t="s">
        <v>73</v>
      </c>
      <c r="AO35" s="79" t="str">
        <f>IFERROR(VLOOKUP(F35,ﾘｽﾄ!$G$3:$J$39,4,FALSE),"")</f>
        <v/>
      </c>
      <c r="AP35" s="81"/>
      <c r="AQ35" s="81"/>
      <c r="AR35" s="121" t="str">
        <f t="shared" si="28"/>
        <v>　</v>
      </c>
      <c r="AS35" s="81" t="str">
        <f t="shared" si="4"/>
        <v/>
      </c>
      <c r="AT35" s="81" t="str">
        <f t="shared" si="4"/>
        <v/>
      </c>
      <c r="AU35" s="121" t="str">
        <f t="shared" si="29"/>
        <v>　</v>
      </c>
      <c r="AV35" s="121" t="str">
        <f t="shared" si="30"/>
        <v xml:space="preserve"> </v>
      </c>
      <c r="AW35" s="82"/>
      <c r="AX35" s="83"/>
      <c r="AY35" s="117"/>
      <c r="AZ35" s="115"/>
      <c r="BA35" s="85"/>
      <c r="BB35" s="93" t="str">
        <f t="shared" si="7"/>
        <v>黒羽大学</v>
      </c>
      <c r="BC35" s="111" t="str">
        <f t="shared" si="8"/>
        <v>03-8888-9999</v>
      </c>
      <c r="BD35" s="110" t="str">
        <f t="shared" si="9"/>
        <v>123-4567</v>
      </c>
      <c r="BE35" s="107" t="str">
        <f t="shared" si="10"/>
        <v>東京都</v>
      </c>
      <c r="BF35" s="107" t="str">
        <f t="shared" si="11"/>
        <v>ｘｘｘ区ｘｘｘｘ町</v>
      </c>
      <c r="BG35" s="110" t="str">
        <f t="shared" si="12"/>
        <v>７－７－７－１０１</v>
      </c>
      <c r="BH35" s="108">
        <f t="shared" si="13"/>
        <v>7</v>
      </c>
      <c r="BI35" s="109" t="str">
        <f t="shared" si="14"/>
        <v>赤坂　一郎</v>
      </c>
      <c r="BJ35" s="110" t="str">
        <f t="shared" si="15"/>
        <v>090-0000-0000</v>
      </c>
      <c r="BK35" s="107" t="str">
        <f t="shared" si="16"/>
        <v>aaaa@kkkk.com</v>
      </c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</row>
    <row r="36" spans="1:84" s="5" customFormat="1" ht="17.25">
      <c r="A36" s="48">
        <v>14</v>
      </c>
      <c r="B36" s="5" t="s">
        <v>217</v>
      </c>
      <c r="C36" s="5">
        <v>5800</v>
      </c>
      <c r="D36" s="65">
        <v>14</v>
      </c>
      <c r="E36" s="157">
        <f t="shared" si="17"/>
        <v>44850</v>
      </c>
      <c r="F36" s="66"/>
      <c r="G36" s="166" t="str">
        <f>IF(F36="","",VLOOKUP(F36,ﾘｽﾄ!$G$3:$J$39,3,FALSE))</f>
        <v/>
      </c>
      <c r="H36" s="167"/>
      <c r="I36" s="167"/>
      <c r="J36" s="167" t="str">
        <f t="shared" si="18"/>
        <v/>
      </c>
      <c r="K36" s="167" t="str">
        <f t="shared" si="18"/>
        <v/>
      </c>
      <c r="L36" s="166" t="str">
        <f t="shared" si="19"/>
        <v>　</v>
      </c>
      <c r="M36" s="121" t="str">
        <f t="shared" si="20"/>
        <v>　</v>
      </c>
      <c r="N36" s="121" t="str">
        <f t="shared" si="21"/>
        <v xml:space="preserve"> </v>
      </c>
      <c r="O36" s="22" t="str">
        <f>IF(F36="","",VLOOKUP(F36,ﾘｽﾄ!$G$3:$K$39,5,FALSE))</f>
        <v/>
      </c>
      <c r="P36" s="67"/>
      <c r="Q36" s="68" t="str">
        <f t="shared" si="23"/>
        <v/>
      </c>
      <c r="R36" s="69" t="str">
        <f>IF(P36="","",DATEDIF(P36,ﾘｽﾄ!$E$4,"Y"))</f>
        <v/>
      </c>
      <c r="S36" s="231" t="str">
        <f t="shared" si="22"/>
        <v>123-4567</v>
      </c>
      <c r="T36" s="232" t="str">
        <f t="shared" si="24"/>
        <v>東京都</v>
      </c>
      <c r="U36" s="232" t="str">
        <f t="shared" si="1"/>
        <v>ｘｘｘ区ｘｘｘｘ町</v>
      </c>
      <c r="V36" s="232" t="str">
        <f t="shared" si="25"/>
        <v>７－７－７－１０１</v>
      </c>
      <c r="W36" s="232" t="str">
        <f t="shared" si="26"/>
        <v>03-8888-9999</v>
      </c>
      <c r="X36" s="232" t="str">
        <f t="shared" si="27"/>
        <v>090-0000-0000</v>
      </c>
      <c r="Y36" s="18"/>
      <c r="Z36" s="21"/>
      <c r="AA36" s="189"/>
      <c r="AB36" s="184"/>
      <c r="AC36" s="18"/>
      <c r="AD36" s="21"/>
      <c r="AE36" s="21"/>
      <c r="AF36" s="21"/>
      <c r="AG36" s="77" t="str">
        <f t="shared" si="2"/>
        <v>0:00:00</v>
      </c>
      <c r="AH36" s="35">
        <v>0</v>
      </c>
      <c r="AI36" s="158" t="s">
        <v>72</v>
      </c>
      <c r="AJ36" s="35">
        <v>0</v>
      </c>
      <c r="AK36" s="35">
        <v>0</v>
      </c>
      <c r="AL36" s="158" t="s">
        <v>72</v>
      </c>
      <c r="AM36" s="36" t="s">
        <v>73</v>
      </c>
      <c r="AN36" s="36" t="s">
        <v>73</v>
      </c>
      <c r="AO36" s="79" t="str">
        <f>IFERROR(VLOOKUP(F36,ﾘｽﾄ!$G$3:$J$39,4,FALSE),"")</f>
        <v/>
      </c>
      <c r="AP36" s="81"/>
      <c r="AQ36" s="81"/>
      <c r="AR36" s="121" t="str">
        <f t="shared" si="28"/>
        <v>　</v>
      </c>
      <c r="AS36" s="81" t="str">
        <f t="shared" si="4"/>
        <v/>
      </c>
      <c r="AT36" s="81" t="str">
        <f t="shared" si="4"/>
        <v/>
      </c>
      <c r="AU36" s="121" t="str">
        <f t="shared" si="29"/>
        <v>　</v>
      </c>
      <c r="AV36" s="121" t="str">
        <f t="shared" si="30"/>
        <v xml:space="preserve"> </v>
      </c>
      <c r="AW36" s="82"/>
      <c r="AX36" s="83"/>
      <c r="AY36" s="117"/>
      <c r="AZ36" s="115"/>
      <c r="BA36" s="85"/>
      <c r="BB36" s="93" t="str">
        <f t="shared" si="7"/>
        <v>黒羽大学</v>
      </c>
      <c r="BC36" s="111" t="str">
        <f t="shared" si="8"/>
        <v>03-8888-9999</v>
      </c>
      <c r="BD36" s="110" t="str">
        <f t="shared" si="9"/>
        <v>123-4567</v>
      </c>
      <c r="BE36" s="107" t="str">
        <f t="shared" si="10"/>
        <v>東京都</v>
      </c>
      <c r="BF36" s="107" t="str">
        <f t="shared" si="11"/>
        <v>ｘｘｘ区ｘｘｘｘ町</v>
      </c>
      <c r="BG36" s="110" t="str">
        <f t="shared" si="12"/>
        <v>７－７－７－１０１</v>
      </c>
      <c r="BH36" s="108">
        <f t="shared" si="13"/>
        <v>7</v>
      </c>
      <c r="BI36" s="109" t="str">
        <f t="shared" si="14"/>
        <v>赤坂　一郎</v>
      </c>
      <c r="BJ36" s="110" t="str">
        <f t="shared" si="15"/>
        <v>090-0000-0000</v>
      </c>
      <c r="BK36" s="107" t="str">
        <f t="shared" si="16"/>
        <v>aaaa@kkkk.com</v>
      </c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</row>
    <row r="37" spans="1:84" s="5" customFormat="1" ht="17.25">
      <c r="A37" s="48">
        <v>15</v>
      </c>
      <c r="B37" s="5" t="s">
        <v>218</v>
      </c>
      <c r="C37" s="5">
        <v>4600</v>
      </c>
      <c r="D37" s="65">
        <v>15</v>
      </c>
      <c r="E37" s="157">
        <f t="shared" si="17"/>
        <v>44850</v>
      </c>
      <c r="F37" s="66"/>
      <c r="G37" s="166" t="str">
        <f>IF(F37="","",VLOOKUP(F37,ﾘｽﾄ!$G$3:$J$39,3,FALSE))</f>
        <v/>
      </c>
      <c r="H37" s="167"/>
      <c r="I37" s="167"/>
      <c r="J37" s="167" t="str">
        <f t="shared" si="18"/>
        <v/>
      </c>
      <c r="K37" s="167" t="str">
        <f t="shared" si="18"/>
        <v/>
      </c>
      <c r="L37" s="166" t="str">
        <f t="shared" si="19"/>
        <v>　</v>
      </c>
      <c r="M37" s="121" t="str">
        <f t="shared" si="20"/>
        <v>　</v>
      </c>
      <c r="N37" s="121" t="str">
        <f t="shared" si="21"/>
        <v xml:space="preserve"> </v>
      </c>
      <c r="O37" s="22" t="str">
        <f>IF(F37="","",VLOOKUP(F37,ﾘｽﾄ!$G$3:$K$39,5,FALSE))</f>
        <v/>
      </c>
      <c r="P37" s="67"/>
      <c r="Q37" s="68" t="str">
        <f t="shared" si="23"/>
        <v/>
      </c>
      <c r="R37" s="69" t="str">
        <f>IF(P37="","",DATEDIF(P37,ﾘｽﾄ!$E$4,"Y"))</f>
        <v/>
      </c>
      <c r="S37" s="231" t="str">
        <f t="shared" si="22"/>
        <v>123-4567</v>
      </c>
      <c r="T37" s="232" t="str">
        <f t="shared" si="24"/>
        <v>東京都</v>
      </c>
      <c r="U37" s="232" t="str">
        <f t="shared" si="1"/>
        <v>ｘｘｘ区ｘｘｘｘ町</v>
      </c>
      <c r="V37" s="232" t="str">
        <f t="shared" si="25"/>
        <v>７－７－７－１０１</v>
      </c>
      <c r="W37" s="232" t="str">
        <f t="shared" si="26"/>
        <v>03-8888-9999</v>
      </c>
      <c r="X37" s="232" t="str">
        <f t="shared" si="27"/>
        <v>090-0000-0000</v>
      </c>
      <c r="Y37" s="18"/>
      <c r="Z37" s="21"/>
      <c r="AA37" s="189"/>
      <c r="AB37" s="184"/>
      <c r="AC37" s="18"/>
      <c r="AD37" s="21"/>
      <c r="AE37" s="21"/>
      <c r="AF37" s="21"/>
      <c r="AG37" s="77" t="str">
        <f t="shared" si="2"/>
        <v>0:00:00</v>
      </c>
      <c r="AH37" s="35">
        <v>0</v>
      </c>
      <c r="AI37" s="158" t="s">
        <v>72</v>
      </c>
      <c r="AJ37" s="35">
        <v>0</v>
      </c>
      <c r="AK37" s="35">
        <v>0</v>
      </c>
      <c r="AL37" s="158" t="s">
        <v>72</v>
      </c>
      <c r="AM37" s="36" t="s">
        <v>73</v>
      </c>
      <c r="AN37" s="36" t="s">
        <v>73</v>
      </c>
      <c r="AO37" s="79" t="str">
        <f>IFERROR(VLOOKUP(F37,ﾘｽﾄ!$G$3:$J$39,4,FALSE),"")</f>
        <v/>
      </c>
      <c r="AP37" s="81"/>
      <c r="AQ37" s="81"/>
      <c r="AR37" s="121" t="str">
        <f t="shared" si="28"/>
        <v>　</v>
      </c>
      <c r="AS37" s="81" t="str">
        <f t="shared" si="4"/>
        <v/>
      </c>
      <c r="AT37" s="81" t="str">
        <f t="shared" si="4"/>
        <v/>
      </c>
      <c r="AU37" s="121" t="str">
        <f t="shared" si="29"/>
        <v>　</v>
      </c>
      <c r="AV37" s="121" t="str">
        <f t="shared" si="30"/>
        <v xml:space="preserve"> </v>
      </c>
      <c r="AW37" s="82"/>
      <c r="AX37" s="83"/>
      <c r="AY37" s="117"/>
      <c r="AZ37" s="115"/>
      <c r="BA37" s="85"/>
      <c r="BB37" s="93" t="str">
        <f t="shared" si="7"/>
        <v>黒羽大学</v>
      </c>
      <c r="BC37" s="111" t="str">
        <f t="shared" si="8"/>
        <v>03-8888-9999</v>
      </c>
      <c r="BD37" s="110" t="str">
        <f t="shared" si="9"/>
        <v>123-4567</v>
      </c>
      <c r="BE37" s="107" t="str">
        <f t="shared" si="10"/>
        <v>東京都</v>
      </c>
      <c r="BF37" s="107" t="str">
        <f t="shared" si="11"/>
        <v>ｘｘｘ区ｘｘｘｘ町</v>
      </c>
      <c r="BG37" s="110" t="str">
        <f t="shared" si="12"/>
        <v>７－７－７－１０１</v>
      </c>
      <c r="BH37" s="108">
        <f t="shared" si="13"/>
        <v>7</v>
      </c>
      <c r="BI37" s="109" t="str">
        <f t="shared" si="14"/>
        <v>赤坂　一郎</v>
      </c>
      <c r="BJ37" s="110" t="str">
        <f t="shared" si="15"/>
        <v>090-0000-0000</v>
      </c>
      <c r="BK37" s="107" t="str">
        <f t="shared" si="16"/>
        <v>aaaa@kkkk.com</v>
      </c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</row>
    <row r="38" spans="1:84" s="5" customFormat="1" ht="17.25">
      <c r="A38" s="48">
        <v>16</v>
      </c>
      <c r="B38" s="5" t="s">
        <v>219</v>
      </c>
      <c r="C38" s="5">
        <v>4600</v>
      </c>
      <c r="D38" s="65">
        <v>16</v>
      </c>
      <c r="E38" s="157">
        <f t="shared" si="17"/>
        <v>44850</v>
      </c>
      <c r="F38" s="66"/>
      <c r="G38" s="166" t="str">
        <f>IF(F38="","",VLOOKUP(F38,ﾘｽﾄ!$G$3:$J$39,3,FALSE))</f>
        <v/>
      </c>
      <c r="H38" s="167"/>
      <c r="I38" s="167"/>
      <c r="J38" s="167" t="str">
        <f t="shared" si="18"/>
        <v/>
      </c>
      <c r="K38" s="167" t="str">
        <f t="shared" si="18"/>
        <v/>
      </c>
      <c r="L38" s="166" t="str">
        <f t="shared" si="19"/>
        <v>　</v>
      </c>
      <c r="M38" s="121" t="str">
        <f t="shared" si="20"/>
        <v>　</v>
      </c>
      <c r="N38" s="121" t="str">
        <f t="shared" si="21"/>
        <v xml:space="preserve"> </v>
      </c>
      <c r="O38" s="22" t="str">
        <f>IF(F38="","",VLOOKUP(F38,ﾘｽﾄ!$G$3:$K$39,5,FALSE))</f>
        <v/>
      </c>
      <c r="P38" s="67"/>
      <c r="Q38" s="68" t="str">
        <f t="shared" si="23"/>
        <v/>
      </c>
      <c r="R38" s="69" t="str">
        <f>IF(P38="","",DATEDIF(P38,ﾘｽﾄ!$E$4,"Y"))</f>
        <v/>
      </c>
      <c r="S38" s="231" t="str">
        <f t="shared" si="22"/>
        <v>123-4567</v>
      </c>
      <c r="T38" s="232" t="str">
        <f t="shared" si="24"/>
        <v>東京都</v>
      </c>
      <c r="U38" s="232" t="str">
        <f t="shared" si="1"/>
        <v>ｘｘｘ区ｘｘｘｘ町</v>
      </c>
      <c r="V38" s="232" t="str">
        <f t="shared" si="25"/>
        <v>７－７－７－１０１</v>
      </c>
      <c r="W38" s="232" t="str">
        <f t="shared" si="26"/>
        <v>03-8888-9999</v>
      </c>
      <c r="X38" s="232" t="str">
        <f t="shared" si="27"/>
        <v>090-0000-0000</v>
      </c>
      <c r="Y38" s="18"/>
      <c r="Z38" s="21"/>
      <c r="AA38" s="189"/>
      <c r="AB38" s="184"/>
      <c r="AC38" s="18"/>
      <c r="AD38" s="21"/>
      <c r="AE38" s="21"/>
      <c r="AF38" s="21"/>
      <c r="AG38" s="77" t="str">
        <f>CONCATENATE(AH38,AI38,AJ38,AK38,AL38,AM38,AN38)</f>
        <v>0:00:00</v>
      </c>
      <c r="AH38" s="35">
        <v>0</v>
      </c>
      <c r="AI38" s="158" t="s">
        <v>72</v>
      </c>
      <c r="AJ38" s="35">
        <v>0</v>
      </c>
      <c r="AK38" s="35">
        <v>0</v>
      </c>
      <c r="AL38" s="158" t="s">
        <v>72</v>
      </c>
      <c r="AM38" s="36" t="s">
        <v>73</v>
      </c>
      <c r="AN38" s="36" t="s">
        <v>73</v>
      </c>
      <c r="AO38" s="79" t="str">
        <f>IFERROR(VLOOKUP(F38,ﾘｽﾄ!$G$3:$J$39,4,FALSE),"")</f>
        <v/>
      </c>
      <c r="AP38" s="81"/>
      <c r="AQ38" s="81"/>
      <c r="AR38" s="121" t="str">
        <f t="shared" si="28"/>
        <v>　</v>
      </c>
      <c r="AS38" s="81" t="str">
        <f t="shared" si="4"/>
        <v/>
      </c>
      <c r="AT38" s="81" t="str">
        <f t="shared" si="4"/>
        <v/>
      </c>
      <c r="AU38" s="121" t="str">
        <f t="shared" si="29"/>
        <v>　</v>
      </c>
      <c r="AV38" s="121" t="str">
        <f t="shared" si="30"/>
        <v xml:space="preserve"> </v>
      </c>
      <c r="AW38" s="82"/>
      <c r="AX38" s="83"/>
      <c r="AY38" s="117"/>
      <c r="AZ38" s="115"/>
      <c r="BA38" s="85"/>
      <c r="BB38" s="93" t="str">
        <f t="shared" si="7"/>
        <v>黒羽大学</v>
      </c>
      <c r="BC38" s="111" t="str">
        <f t="shared" si="8"/>
        <v>03-8888-9999</v>
      </c>
      <c r="BD38" s="110" t="str">
        <f t="shared" si="9"/>
        <v>123-4567</v>
      </c>
      <c r="BE38" s="107" t="str">
        <f t="shared" si="10"/>
        <v>東京都</v>
      </c>
      <c r="BF38" s="107" t="str">
        <f t="shared" si="11"/>
        <v>ｘｘｘ区ｘｘｘｘ町</v>
      </c>
      <c r="BG38" s="110" t="str">
        <f t="shared" si="12"/>
        <v>７－７－７－１０１</v>
      </c>
      <c r="BH38" s="108">
        <f t="shared" si="13"/>
        <v>7</v>
      </c>
      <c r="BI38" s="109" t="str">
        <f t="shared" si="14"/>
        <v>赤坂　一郎</v>
      </c>
      <c r="BJ38" s="110" t="str">
        <f t="shared" si="15"/>
        <v>090-0000-0000</v>
      </c>
      <c r="BK38" s="107" t="str">
        <f t="shared" si="16"/>
        <v>aaaa@kkkk.com</v>
      </c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</row>
    <row r="39" spans="1:84" s="5" customFormat="1" ht="17.25">
      <c r="A39" s="48">
        <v>17</v>
      </c>
      <c r="B39" s="5" t="s">
        <v>220</v>
      </c>
      <c r="C39" s="5">
        <v>4600</v>
      </c>
      <c r="D39" s="65">
        <v>17</v>
      </c>
      <c r="E39" s="157">
        <f t="shared" si="17"/>
        <v>44850</v>
      </c>
      <c r="F39" s="66"/>
      <c r="G39" s="166" t="str">
        <f>IF(F39="","",VLOOKUP(F39,ﾘｽﾄ!$G$3:$J$39,3,FALSE))</f>
        <v/>
      </c>
      <c r="H39" s="167"/>
      <c r="I39" s="167"/>
      <c r="J39" s="167" t="str">
        <f t="shared" si="18"/>
        <v/>
      </c>
      <c r="K39" s="167" t="str">
        <f t="shared" si="18"/>
        <v/>
      </c>
      <c r="L39" s="166" t="str">
        <f t="shared" si="19"/>
        <v>　</v>
      </c>
      <c r="M39" s="121" t="str">
        <f t="shared" si="20"/>
        <v>　</v>
      </c>
      <c r="N39" s="121" t="str">
        <f t="shared" si="21"/>
        <v xml:space="preserve"> </v>
      </c>
      <c r="O39" s="22" t="str">
        <f>IF(F39="","",VLOOKUP(F39,ﾘｽﾄ!$G$3:$K$39,5,FALSE))</f>
        <v/>
      </c>
      <c r="P39" s="67"/>
      <c r="Q39" s="68" t="str">
        <f t="shared" si="23"/>
        <v/>
      </c>
      <c r="R39" s="69" t="str">
        <f>IF(P39="","",DATEDIF(P39,ﾘｽﾄ!$E$4,"Y"))</f>
        <v/>
      </c>
      <c r="S39" s="231" t="str">
        <f t="shared" si="22"/>
        <v>123-4567</v>
      </c>
      <c r="T39" s="232" t="str">
        <f t="shared" si="24"/>
        <v>東京都</v>
      </c>
      <c r="U39" s="232" t="str">
        <f t="shared" si="1"/>
        <v>ｘｘｘ区ｘｘｘｘ町</v>
      </c>
      <c r="V39" s="232" t="str">
        <f t="shared" si="25"/>
        <v>７－７－７－１０１</v>
      </c>
      <c r="W39" s="232" t="str">
        <f t="shared" si="26"/>
        <v>03-8888-9999</v>
      </c>
      <c r="X39" s="232" t="str">
        <f t="shared" si="27"/>
        <v>090-0000-0000</v>
      </c>
      <c r="Y39" s="18"/>
      <c r="Z39" s="21"/>
      <c r="AA39" s="189"/>
      <c r="AB39" s="184"/>
      <c r="AC39" s="18"/>
      <c r="AD39" s="21"/>
      <c r="AE39" s="21"/>
      <c r="AF39" s="21"/>
      <c r="AG39" s="77" t="str">
        <f t="shared" ref="AG39:AG102" si="31">CONCATENATE(AH39,AI39,AJ39,AK39,AL39,AM39,AN39)</f>
        <v>0:00:00</v>
      </c>
      <c r="AH39" s="35">
        <v>0</v>
      </c>
      <c r="AI39" s="158" t="s">
        <v>72</v>
      </c>
      <c r="AJ39" s="35">
        <v>0</v>
      </c>
      <c r="AK39" s="35">
        <v>0</v>
      </c>
      <c r="AL39" s="158" t="s">
        <v>72</v>
      </c>
      <c r="AM39" s="36" t="s">
        <v>73</v>
      </c>
      <c r="AN39" s="36" t="s">
        <v>73</v>
      </c>
      <c r="AO39" s="79" t="str">
        <f>IFERROR(VLOOKUP(F39,ﾘｽﾄ!$G$3:$J$39,4,FALSE),"")</f>
        <v/>
      </c>
      <c r="AP39" s="81"/>
      <c r="AQ39" s="81"/>
      <c r="AR39" s="121" t="str">
        <f t="shared" si="28"/>
        <v>　</v>
      </c>
      <c r="AS39" s="81" t="str">
        <f t="shared" si="4"/>
        <v/>
      </c>
      <c r="AT39" s="81" t="str">
        <f t="shared" si="4"/>
        <v/>
      </c>
      <c r="AU39" s="121" t="str">
        <f t="shared" si="29"/>
        <v>　</v>
      </c>
      <c r="AV39" s="121" t="str">
        <f t="shared" si="30"/>
        <v xml:space="preserve"> </v>
      </c>
      <c r="AW39" s="82"/>
      <c r="AX39" s="83"/>
      <c r="AY39" s="117"/>
      <c r="AZ39" s="115"/>
      <c r="BA39" s="85"/>
      <c r="BB39" s="93" t="str">
        <f t="shared" si="7"/>
        <v>黒羽大学</v>
      </c>
      <c r="BC39" s="111" t="str">
        <f t="shared" si="8"/>
        <v>03-8888-9999</v>
      </c>
      <c r="BD39" s="110" t="str">
        <f t="shared" si="9"/>
        <v>123-4567</v>
      </c>
      <c r="BE39" s="107" t="str">
        <f t="shared" si="10"/>
        <v>東京都</v>
      </c>
      <c r="BF39" s="107" t="str">
        <f t="shared" si="11"/>
        <v>ｘｘｘ区ｘｘｘｘ町</v>
      </c>
      <c r="BG39" s="110" t="str">
        <f t="shared" si="12"/>
        <v>７－７－７－１０１</v>
      </c>
      <c r="BH39" s="108">
        <f t="shared" si="13"/>
        <v>7</v>
      </c>
      <c r="BI39" s="109" t="str">
        <f t="shared" si="14"/>
        <v>赤坂　一郎</v>
      </c>
      <c r="BJ39" s="110" t="str">
        <f t="shared" si="15"/>
        <v>090-0000-0000</v>
      </c>
      <c r="BK39" s="107" t="str">
        <f t="shared" si="16"/>
        <v>aaaa@kkkk.com</v>
      </c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</row>
    <row r="40" spans="1:84" s="5" customFormat="1" ht="17.25">
      <c r="A40" s="48">
        <v>18</v>
      </c>
      <c r="B40" s="5" t="s">
        <v>221</v>
      </c>
      <c r="C40" s="5">
        <v>4600</v>
      </c>
      <c r="D40" s="65">
        <v>18</v>
      </c>
      <c r="E40" s="157">
        <f t="shared" si="17"/>
        <v>44850</v>
      </c>
      <c r="F40" s="66"/>
      <c r="G40" s="166" t="str">
        <f>IF(F40="","",VLOOKUP(F40,ﾘｽﾄ!$G$3:$J$39,3,FALSE))</f>
        <v/>
      </c>
      <c r="H40" s="167"/>
      <c r="I40" s="167"/>
      <c r="J40" s="167" t="str">
        <f t="shared" si="18"/>
        <v/>
      </c>
      <c r="K40" s="167" t="str">
        <f t="shared" si="18"/>
        <v/>
      </c>
      <c r="L40" s="166" t="str">
        <f t="shared" si="19"/>
        <v>　</v>
      </c>
      <c r="M40" s="121" t="str">
        <f t="shared" si="20"/>
        <v>　</v>
      </c>
      <c r="N40" s="121" t="str">
        <f t="shared" si="21"/>
        <v xml:space="preserve"> </v>
      </c>
      <c r="O40" s="22" t="str">
        <f>IF(F40="","",VLOOKUP(F40,ﾘｽﾄ!$G$3:$K$39,5,FALSE))</f>
        <v/>
      </c>
      <c r="P40" s="67"/>
      <c r="Q40" s="68" t="str">
        <f t="shared" si="23"/>
        <v/>
      </c>
      <c r="R40" s="69" t="str">
        <f>IF(P40="","",DATEDIF(P40,ﾘｽﾄ!$E$4,"Y"))</f>
        <v/>
      </c>
      <c r="S40" s="231" t="str">
        <f t="shared" si="22"/>
        <v>123-4567</v>
      </c>
      <c r="T40" s="232" t="str">
        <f t="shared" si="24"/>
        <v>東京都</v>
      </c>
      <c r="U40" s="232" t="str">
        <f t="shared" si="1"/>
        <v>ｘｘｘ区ｘｘｘｘ町</v>
      </c>
      <c r="V40" s="232" t="str">
        <f t="shared" si="25"/>
        <v>７－７－７－１０１</v>
      </c>
      <c r="W40" s="232" t="str">
        <f t="shared" si="26"/>
        <v>03-8888-9999</v>
      </c>
      <c r="X40" s="232" t="str">
        <f t="shared" si="27"/>
        <v>090-0000-0000</v>
      </c>
      <c r="Y40" s="18"/>
      <c r="Z40" s="21"/>
      <c r="AA40" s="189"/>
      <c r="AB40" s="184"/>
      <c r="AC40" s="18"/>
      <c r="AD40" s="21"/>
      <c r="AE40" s="21"/>
      <c r="AF40" s="21"/>
      <c r="AG40" s="77" t="str">
        <f t="shared" si="31"/>
        <v>0:00:00</v>
      </c>
      <c r="AH40" s="35">
        <v>0</v>
      </c>
      <c r="AI40" s="158" t="s">
        <v>72</v>
      </c>
      <c r="AJ40" s="35">
        <v>0</v>
      </c>
      <c r="AK40" s="35">
        <v>0</v>
      </c>
      <c r="AL40" s="158" t="s">
        <v>72</v>
      </c>
      <c r="AM40" s="36" t="s">
        <v>73</v>
      </c>
      <c r="AN40" s="36" t="s">
        <v>73</v>
      </c>
      <c r="AO40" s="79" t="str">
        <f>IFERROR(VLOOKUP(F40,ﾘｽﾄ!$G$3:$J$39,4,FALSE),"")</f>
        <v/>
      </c>
      <c r="AP40" s="81"/>
      <c r="AQ40" s="81"/>
      <c r="AR40" s="121" t="str">
        <f t="shared" si="28"/>
        <v>　</v>
      </c>
      <c r="AS40" s="81" t="str">
        <f t="shared" si="4"/>
        <v/>
      </c>
      <c r="AT40" s="81" t="str">
        <f t="shared" si="4"/>
        <v/>
      </c>
      <c r="AU40" s="121" t="str">
        <f t="shared" si="29"/>
        <v>　</v>
      </c>
      <c r="AV40" s="121" t="str">
        <f t="shared" si="30"/>
        <v xml:space="preserve"> </v>
      </c>
      <c r="AW40" s="82"/>
      <c r="AX40" s="83"/>
      <c r="AY40" s="117"/>
      <c r="AZ40" s="115"/>
      <c r="BA40" s="85"/>
      <c r="BB40" s="93" t="str">
        <f t="shared" si="7"/>
        <v>黒羽大学</v>
      </c>
      <c r="BC40" s="111" t="str">
        <f t="shared" si="8"/>
        <v>03-8888-9999</v>
      </c>
      <c r="BD40" s="110" t="str">
        <f t="shared" si="9"/>
        <v>123-4567</v>
      </c>
      <c r="BE40" s="107" t="str">
        <f t="shared" si="10"/>
        <v>東京都</v>
      </c>
      <c r="BF40" s="107" t="str">
        <f t="shared" si="11"/>
        <v>ｘｘｘ区ｘｘｘｘ町</v>
      </c>
      <c r="BG40" s="110" t="str">
        <f t="shared" si="12"/>
        <v>７－７－７－１０１</v>
      </c>
      <c r="BH40" s="108">
        <f t="shared" si="13"/>
        <v>7</v>
      </c>
      <c r="BI40" s="109" t="str">
        <f t="shared" si="14"/>
        <v>赤坂　一郎</v>
      </c>
      <c r="BJ40" s="110" t="str">
        <f t="shared" si="15"/>
        <v>090-0000-0000</v>
      </c>
      <c r="BK40" s="107" t="str">
        <f t="shared" si="16"/>
        <v>aaaa@kkkk.com</v>
      </c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</row>
    <row r="41" spans="1:84" s="5" customFormat="1" ht="17.25">
      <c r="A41" s="48">
        <v>19</v>
      </c>
      <c r="B41" s="5" t="s">
        <v>222</v>
      </c>
      <c r="C41" s="5">
        <v>4600</v>
      </c>
      <c r="D41" s="65">
        <v>19</v>
      </c>
      <c r="E41" s="157">
        <f t="shared" si="17"/>
        <v>44850</v>
      </c>
      <c r="F41" s="66"/>
      <c r="G41" s="166" t="str">
        <f>IF(F41="","",VLOOKUP(F41,ﾘｽﾄ!$G$3:$J$39,3,FALSE))</f>
        <v/>
      </c>
      <c r="H41" s="167"/>
      <c r="I41" s="167"/>
      <c r="J41" s="167" t="str">
        <f t="shared" si="18"/>
        <v/>
      </c>
      <c r="K41" s="167" t="str">
        <f t="shared" si="18"/>
        <v/>
      </c>
      <c r="L41" s="166" t="str">
        <f t="shared" si="19"/>
        <v>　</v>
      </c>
      <c r="M41" s="121" t="str">
        <f t="shared" si="20"/>
        <v>　</v>
      </c>
      <c r="N41" s="121" t="str">
        <f t="shared" si="21"/>
        <v xml:space="preserve"> </v>
      </c>
      <c r="O41" s="22" t="str">
        <f>IF(F41="","",VLOOKUP(F41,ﾘｽﾄ!$G$3:$K$39,5,FALSE))</f>
        <v/>
      </c>
      <c r="P41" s="67"/>
      <c r="Q41" s="68" t="str">
        <f t="shared" si="23"/>
        <v/>
      </c>
      <c r="R41" s="69" t="str">
        <f>IF(P41="","",DATEDIF(P41,ﾘｽﾄ!$E$4,"Y"))</f>
        <v/>
      </c>
      <c r="S41" s="231" t="str">
        <f t="shared" si="22"/>
        <v>123-4567</v>
      </c>
      <c r="T41" s="232" t="str">
        <f t="shared" si="24"/>
        <v>東京都</v>
      </c>
      <c r="U41" s="232" t="str">
        <f t="shared" si="1"/>
        <v>ｘｘｘ区ｘｘｘｘ町</v>
      </c>
      <c r="V41" s="232" t="str">
        <f t="shared" si="25"/>
        <v>７－７－７－１０１</v>
      </c>
      <c r="W41" s="232" t="str">
        <f t="shared" si="26"/>
        <v>03-8888-9999</v>
      </c>
      <c r="X41" s="232" t="str">
        <f t="shared" si="27"/>
        <v>090-0000-0000</v>
      </c>
      <c r="Y41" s="18"/>
      <c r="Z41" s="21"/>
      <c r="AA41" s="189"/>
      <c r="AB41" s="184"/>
      <c r="AC41" s="18"/>
      <c r="AD41" s="21"/>
      <c r="AE41" s="21"/>
      <c r="AF41" s="21"/>
      <c r="AG41" s="77" t="str">
        <f t="shared" si="31"/>
        <v>0:00:00</v>
      </c>
      <c r="AH41" s="35">
        <v>0</v>
      </c>
      <c r="AI41" s="158" t="s">
        <v>72</v>
      </c>
      <c r="AJ41" s="35">
        <v>0</v>
      </c>
      <c r="AK41" s="35">
        <v>0</v>
      </c>
      <c r="AL41" s="158" t="s">
        <v>72</v>
      </c>
      <c r="AM41" s="36" t="s">
        <v>73</v>
      </c>
      <c r="AN41" s="36" t="s">
        <v>73</v>
      </c>
      <c r="AO41" s="79" t="str">
        <f>IFERROR(VLOOKUP(F41,ﾘｽﾄ!$G$3:$J$39,4,FALSE),"")</f>
        <v/>
      </c>
      <c r="AP41" s="81"/>
      <c r="AQ41" s="81"/>
      <c r="AR41" s="121" t="str">
        <f t="shared" si="28"/>
        <v>　</v>
      </c>
      <c r="AS41" s="81" t="str">
        <f t="shared" si="4"/>
        <v/>
      </c>
      <c r="AT41" s="81" t="str">
        <f t="shared" si="4"/>
        <v/>
      </c>
      <c r="AU41" s="121" t="str">
        <f t="shared" si="29"/>
        <v>　</v>
      </c>
      <c r="AV41" s="121" t="str">
        <f t="shared" si="30"/>
        <v xml:space="preserve"> </v>
      </c>
      <c r="AW41" s="82"/>
      <c r="AX41" s="83"/>
      <c r="AY41" s="117"/>
      <c r="AZ41" s="115"/>
      <c r="BA41" s="85"/>
      <c r="BB41" s="93" t="str">
        <f t="shared" si="7"/>
        <v>黒羽大学</v>
      </c>
      <c r="BC41" s="111" t="str">
        <f t="shared" si="8"/>
        <v>03-8888-9999</v>
      </c>
      <c r="BD41" s="110" t="str">
        <f t="shared" si="9"/>
        <v>123-4567</v>
      </c>
      <c r="BE41" s="107" t="str">
        <f t="shared" si="10"/>
        <v>東京都</v>
      </c>
      <c r="BF41" s="107" t="str">
        <f t="shared" si="11"/>
        <v>ｘｘｘ区ｘｘｘｘ町</v>
      </c>
      <c r="BG41" s="110" t="str">
        <f t="shared" si="12"/>
        <v>７－７－７－１０１</v>
      </c>
      <c r="BH41" s="108">
        <f t="shared" si="13"/>
        <v>7</v>
      </c>
      <c r="BI41" s="109" t="str">
        <f t="shared" si="14"/>
        <v>赤坂　一郎</v>
      </c>
      <c r="BJ41" s="110" t="str">
        <f t="shared" si="15"/>
        <v>090-0000-0000</v>
      </c>
      <c r="BK41" s="107" t="str">
        <f t="shared" si="16"/>
        <v>aaaa@kkkk.com</v>
      </c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</row>
    <row r="42" spans="1:84" s="5" customFormat="1" ht="17.25">
      <c r="A42" s="48">
        <v>20</v>
      </c>
      <c r="B42" s="5" t="s">
        <v>223</v>
      </c>
      <c r="C42" s="5">
        <v>4600</v>
      </c>
      <c r="D42" s="65">
        <v>20</v>
      </c>
      <c r="E42" s="159">
        <f t="shared" si="17"/>
        <v>44850</v>
      </c>
      <c r="F42" s="66"/>
      <c r="G42" s="166" t="str">
        <f>IF(F42="","",VLOOKUP(F42,ﾘｽﾄ!$G$3:$J$39,3,FALSE))</f>
        <v/>
      </c>
      <c r="H42" s="167"/>
      <c r="I42" s="167"/>
      <c r="J42" s="167" t="str">
        <f t="shared" si="18"/>
        <v/>
      </c>
      <c r="K42" s="167" t="str">
        <f t="shared" si="18"/>
        <v/>
      </c>
      <c r="L42" s="166" t="str">
        <f t="shared" si="19"/>
        <v>　</v>
      </c>
      <c r="M42" s="121" t="str">
        <f t="shared" si="20"/>
        <v>　</v>
      </c>
      <c r="N42" s="121" t="str">
        <f t="shared" si="21"/>
        <v xml:space="preserve"> </v>
      </c>
      <c r="O42" s="22" t="str">
        <f>IF(F42="","",VLOOKUP(F42,ﾘｽﾄ!$G$3:$K$39,5,FALSE))</f>
        <v/>
      </c>
      <c r="P42" s="67"/>
      <c r="Q42" s="68" t="str">
        <f t="shared" si="23"/>
        <v/>
      </c>
      <c r="R42" s="69" t="str">
        <f>IF(P42="","",DATEDIF(P42,ﾘｽﾄ!$E$4,"Y"))</f>
        <v/>
      </c>
      <c r="S42" s="231" t="str">
        <f t="shared" si="22"/>
        <v>123-4567</v>
      </c>
      <c r="T42" s="232" t="str">
        <f t="shared" si="24"/>
        <v>東京都</v>
      </c>
      <c r="U42" s="232" t="str">
        <f t="shared" si="1"/>
        <v>ｘｘｘ区ｘｘｘｘ町</v>
      </c>
      <c r="V42" s="232" t="str">
        <f t="shared" si="25"/>
        <v>７－７－７－１０１</v>
      </c>
      <c r="W42" s="232" t="str">
        <f t="shared" si="26"/>
        <v>03-8888-9999</v>
      </c>
      <c r="X42" s="232" t="str">
        <f t="shared" si="27"/>
        <v>090-0000-0000</v>
      </c>
      <c r="Y42" s="18"/>
      <c r="Z42" s="21"/>
      <c r="AA42" s="189"/>
      <c r="AB42" s="184"/>
      <c r="AC42" s="18"/>
      <c r="AD42" s="21"/>
      <c r="AE42" s="21"/>
      <c r="AF42" s="21"/>
      <c r="AG42" s="77" t="str">
        <f t="shared" si="31"/>
        <v>0:00:00</v>
      </c>
      <c r="AH42" s="35">
        <v>0</v>
      </c>
      <c r="AI42" s="158" t="s">
        <v>72</v>
      </c>
      <c r="AJ42" s="35">
        <v>0</v>
      </c>
      <c r="AK42" s="35">
        <v>0</v>
      </c>
      <c r="AL42" s="158" t="s">
        <v>72</v>
      </c>
      <c r="AM42" s="36" t="s">
        <v>73</v>
      </c>
      <c r="AN42" s="36" t="s">
        <v>73</v>
      </c>
      <c r="AO42" s="79" t="str">
        <f>IFERROR(VLOOKUP(F42,ﾘｽﾄ!$G$3:$J$39,4,FALSE),"")</f>
        <v/>
      </c>
      <c r="AP42" s="81"/>
      <c r="AQ42" s="81"/>
      <c r="AR42" s="121" t="str">
        <f t="shared" si="28"/>
        <v>　</v>
      </c>
      <c r="AS42" s="81" t="str">
        <f t="shared" si="4"/>
        <v/>
      </c>
      <c r="AT42" s="81" t="str">
        <f t="shared" si="4"/>
        <v/>
      </c>
      <c r="AU42" s="121" t="str">
        <f t="shared" si="29"/>
        <v>　</v>
      </c>
      <c r="AV42" s="121" t="str">
        <f t="shared" si="30"/>
        <v xml:space="preserve"> </v>
      </c>
      <c r="AW42" s="82"/>
      <c r="AX42" s="83"/>
      <c r="AY42" s="117"/>
      <c r="AZ42" s="115"/>
      <c r="BA42" s="85"/>
      <c r="BB42" s="93" t="str">
        <f t="shared" si="7"/>
        <v>黒羽大学</v>
      </c>
      <c r="BC42" s="111" t="str">
        <f t="shared" si="8"/>
        <v>03-8888-9999</v>
      </c>
      <c r="BD42" s="110" t="str">
        <f t="shared" si="9"/>
        <v>123-4567</v>
      </c>
      <c r="BE42" s="107" t="str">
        <f t="shared" si="10"/>
        <v>東京都</v>
      </c>
      <c r="BF42" s="107" t="str">
        <f t="shared" si="11"/>
        <v>ｘｘｘ区ｘｘｘｘ町</v>
      </c>
      <c r="BG42" s="110" t="str">
        <f t="shared" si="12"/>
        <v>７－７－７－１０１</v>
      </c>
      <c r="BH42" s="108">
        <f t="shared" si="13"/>
        <v>7</v>
      </c>
      <c r="BI42" s="109" t="str">
        <f t="shared" si="14"/>
        <v>赤坂　一郎</v>
      </c>
      <c r="BJ42" s="110" t="str">
        <f t="shared" si="15"/>
        <v>090-0000-0000</v>
      </c>
      <c r="BK42" s="107" t="str">
        <f t="shared" si="16"/>
        <v>aaaa@kkkk.com</v>
      </c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</row>
    <row r="43" spans="1:84" s="5" customFormat="1" ht="17.25">
      <c r="A43" s="48">
        <v>21</v>
      </c>
      <c r="B43" s="5" t="s">
        <v>224</v>
      </c>
      <c r="C43" s="5">
        <v>4600</v>
      </c>
      <c r="D43" s="65">
        <v>21</v>
      </c>
      <c r="E43" s="159">
        <f t="shared" si="17"/>
        <v>44850</v>
      </c>
      <c r="F43" s="66"/>
      <c r="G43" s="166" t="str">
        <f>IF(F43="","",VLOOKUP(F43,ﾘｽﾄ!$G$3:$J$39,3,FALSE))</f>
        <v/>
      </c>
      <c r="H43" s="167"/>
      <c r="I43" s="167"/>
      <c r="J43" s="167" t="str">
        <f t="shared" si="18"/>
        <v/>
      </c>
      <c r="K43" s="167" t="str">
        <f t="shared" si="18"/>
        <v/>
      </c>
      <c r="L43" s="166" t="str">
        <f t="shared" si="19"/>
        <v>　</v>
      </c>
      <c r="M43" s="121" t="str">
        <f t="shared" si="20"/>
        <v>　</v>
      </c>
      <c r="N43" s="121" t="str">
        <f t="shared" si="21"/>
        <v xml:space="preserve"> </v>
      </c>
      <c r="O43" s="22" t="str">
        <f>IF(F43="","",VLOOKUP(F43,ﾘｽﾄ!$G$3:$K$39,5,FALSE))</f>
        <v/>
      </c>
      <c r="P43" s="67"/>
      <c r="Q43" s="68" t="str">
        <f t="shared" si="23"/>
        <v/>
      </c>
      <c r="R43" s="69" t="str">
        <f>IF(P43="","",DATEDIF(P43,ﾘｽﾄ!$E$4,"Y"))</f>
        <v/>
      </c>
      <c r="S43" s="231" t="str">
        <f t="shared" si="22"/>
        <v>123-4567</v>
      </c>
      <c r="T43" s="232" t="str">
        <f t="shared" si="24"/>
        <v>東京都</v>
      </c>
      <c r="U43" s="232" t="str">
        <f t="shared" si="1"/>
        <v>ｘｘｘ区ｘｘｘｘ町</v>
      </c>
      <c r="V43" s="232" t="str">
        <f t="shared" si="25"/>
        <v>７－７－７－１０１</v>
      </c>
      <c r="W43" s="232" t="str">
        <f t="shared" si="26"/>
        <v>03-8888-9999</v>
      </c>
      <c r="X43" s="232" t="str">
        <f t="shared" si="27"/>
        <v>090-0000-0000</v>
      </c>
      <c r="Y43" s="18"/>
      <c r="Z43" s="21"/>
      <c r="AA43" s="189"/>
      <c r="AB43" s="184"/>
      <c r="AC43" s="18"/>
      <c r="AD43" s="21"/>
      <c r="AE43" s="21"/>
      <c r="AF43" s="21"/>
      <c r="AG43" s="77" t="str">
        <f t="shared" si="31"/>
        <v>0:00:00</v>
      </c>
      <c r="AH43" s="35">
        <v>0</v>
      </c>
      <c r="AI43" s="158" t="s">
        <v>72</v>
      </c>
      <c r="AJ43" s="35">
        <v>0</v>
      </c>
      <c r="AK43" s="35">
        <v>0</v>
      </c>
      <c r="AL43" s="158" t="s">
        <v>72</v>
      </c>
      <c r="AM43" s="36" t="s">
        <v>73</v>
      </c>
      <c r="AN43" s="36" t="s">
        <v>73</v>
      </c>
      <c r="AO43" s="79" t="str">
        <f>IFERROR(VLOOKUP(F43,ﾘｽﾄ!$G$3:$J$39,4,FALSE),"")</f>
        <v/>
      </c>
      <c r="AP43" s="81"/>
      <c r="AQ43" s="81"/>
      <c r="AR43" s="121" t="str">
        <f t="shared" si="28"/>
        <v>　</v>
      </c>
      <c r="AS43" s="81" t="str">
        <f t="shared" si="4"/>
        <v/>
      </c>
      <c r="AT43" s="81" t="str">
        <f t="shared" si="4"/>
        <v/>
      </c>
      <c r="AU43" s="121" t="str">
        <f t="shared" si="29"/>
        <v>　</v>
      </c>
      <c r="AV43" s="121" t="str">
        <f t="shared" si="30"/>
        <v xml:space="preserve"> </v>
      </c>
      <c r="AW43" s="82"/>
      <c r="AX43" s="83"/>
      <c r="AY43" s="117"/>
      <c r="AZ43" s="115"/>
      <c r="BA43" s="85"/>
      <c r="BB43" s="93" t="str">
        <f t="shared" si="7"/>
        <v>黒羽大学</v>
      </c>
      <c r="BC43" s="111" t="str">
        <f t="shared" si="8"/>
        <v>03-8888-9999</v>
      </c>
      <c r="BD43" s="110" t="str">
        <f t="shared" si="9"/>
        <v>123-4567</v>
      </c>
      <c r="BE43" s="107" t="str">
        <f t="shared" si="10"/>
        <v>東京都</v>
      </c>
      <c r="BF43" s="107" t="str">
        <f t="shared" si="11"/>
        <v>ｘｘｘ区ｘｘｘｘ町</v>
      </c>
      <c r="BG43" s="110" t="str">
        <f t="shared" si="12"/>
        <v>７－７－７－１０１</v>
      </c>
      <c r="BH43" s="108">
        <f t="shared" si="13"/>
        <v>7</v>
      </c>
      <c r="BI43" s="109" t="str">
        <f t="shared" si="14"/>
        <v>赤坂　一郎</v>
      </c>
      <c r="BJ43" s="110" t="str">
        <f t="shared" si="15"/>
        <v>090-0000-0000</v>
      </c>
      <c r="BK43" s="107" t="str">
        <f t="shared" si="16"/>
        <v>aaaa@kkkk.com</v>
      </c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</row>
    <row r="44" spans="1:84" s="5" customFormat="1" ht="17.25">
      <c r="A44" s="48">
        <v>22</v>
      </c>
      <c r="B44" s="5" t="s">
        <v>225</v>
      </c>
      <c r="C44" s="5">
        <v>4600</v>
      </c>
      <c r="D44" s="65">
        <v>22</v>
      </c>
      <c r="E44" s="159">
        <f t="shared" si="17"/>
        <v>44850</v>
      </c>
      <c r="F44" s="66"/>
      <c r="G44" s="166" t="str">
        <f>IF(F44="","",VLOOKUP(F44,ﾘｽﾄ!$G$3:$J$39,3,FALSE))</f>
        <v/>
      </c>
      <c r="H44" s="167"/>
      <c r="I44" s="167"/>
      <c r="J44" s="167" t="str">
        <f t="shared" si="18"/>
        <v/>
      </c>
      <c r="K44" s="167" t="str">
        <f t="shared" si="18"/>
        <v/>
      </c>
      <c r="L44" s="166" t="str">
        <f t="shared" si="19"/>
        <v>　</v>
      </c>
      <c r="M44" s="121" t="str">
        <f t="shared" si="20"/>
        <v>　</v>
      </c>
      <c r="N44" s="121" t="str">
        <f t="shared" si="21"/>
        <v xml:space="preserve"> </v>
      </c>
      <c r="O44" s="22" t="str">
        <f>IF(F44="","",VLOOKUP(F44,ﾘｽﾄ!$G$3:$K$39,5,FALSE))</f>
        <v/>
      </c>
      <c r="P44" s="67"/>
      <c r="Q44" s="68" t="str">
        <f t="shared" si="23"/>
        <v/>
      </c>
      <c r="R44" s="69" t="str">
        <f>IF(P44="","",DATEDIF(P44,ﾘｽﾄ!$E$4,"Y"))</f>
        <v/>
      </c>
      <c r="S44" s="231" t="str">
        <f t="shared" si="22"/>
        <v>123-4567</v>
      </c>
      <c r="T44" s="232" t="str">
        <f t="shared" si="24"/>
        <v>東京都</v>
      </c>
      <c r="U44" s="232" t="str">
        <f t="shared" si="1"/>
        <v>ｘｘｘ区ｘｘｘｘ町</v>
      </c>
      <c r="V44" s="232" t="str">
        <f t="shared" si="25"/>
        <v>７－７－７－１０１</v>
      </c>
      <c r="W44" s="232" t="str">
        <f t="shared" si="26"/>
        <v>03-8888-9999</v>
      </c>
      <c r="X44" s="232" t="str">
        <f t="shared" si="27"/>
        <v>090-0000-0000</v>
      </c>
      <c r="Y44" s="18"/>
      <c r="Z44" s="21"/>
      <c r="AA44" s="189"/>
      <c r="AB44" s="184"/>
      <c r="AC44" s="18"/>
      <c r="AD44" s="21"/>
      <c r="AE44" s="21"/>
      <c r="AF44" s="21"/>
      <c r="AG44" s="77" t="str">
        <f t="shared" si="31"/>
        <v>0:00:00</v>
      </c>
      <c r="AH44" s="35">
        <v>0</v>
      </c>
      <c r="AI44" s="158" t="s">
        <v>72</v>
      </c>
      <c r="AJ44" s="35">
        <v>0</v>
      </c>
      <c r="AK44" s="35">
        <v>0</v>
      </c>
      <c r="AL44" s="158" t="s">
        <v>72</v>
      </c>
      <c r="AM44" s="36" t="s">
        <v>73</v>
      </c>
      <c r="AN44" s="36" t="s">
        <v>73</v>
      </c>
      <c r="AO44" s="79" t="str">
        <f>IFERROR(VLOOKUP(F44,ﾘｽﾄ!$G$3:$J$39,4,FALSE),"")</f>
        <v/>
      </c>
      <c r="AP44" s="81"/>
      <c r="AQ44" s="81"/>
      <c r="AR44" s="121" t="str">
        <f t="shared" si="28"/>
        <v>　</v>
      </c>
      <c r="AS44" s="81" t="str">
        <f t="shared" si="4"/>
        <v/>
      </c>
      <c r="AT44" s="81" t="str">
        <f t="shared" si="4"/>
        <v/>
      </c>
      <c r="AU44" s="121" t="str">
        <f t="shared" si="29"/>
        <v>　</v>
      </c>
      <c r="AV44" s="121" t="str">
        <f t="shared" si="30"/>
        <v xml:space="preserve"> </v>
      </c>
      <c r="AW44" s="82"/>
      <c r="AX44" s="83"/>
      <c r="AY44" s="117"/>
      <c r="AZ44" s="115"/>
      <c r="BA44" s="85"/>
      <c r="BB44" s="93" t="str">
        <f t="shared" si="7"/>
        <v>黒羽大学</v>
      </c>
      <c r="BC44" s="111" t="str">
        <f t="shared" si="8"/>
        <v>03-8888-9999</v>
      </c>
      <c r="BD44" s="110" t="str">
        <f t="shared" si="9"/>
        <v>123-4567</v>
      </c>
      <c r="BE44" s="107" t="str">
        <f t="shared" si="10"/>
        <v>東京都</v>
      </c>
      <c r="BF44" s="107" t="str">
        <f t="shared" si="11"/>
        <v>ｘｘｘ区ｘｘｘｘ町</v>
      </c>
      <c r="BG44" s="110" t="str">
        <f t="shared" si="12"/>
        <v>７－７－７－１０１</v>
      </c>
      <c r="BH44" s="108">
        <f t="shared" si="13"/>
        <v>7</v>
      </c>
      <c r="BI44" s="109" t="str">
        <f t="shared" si="14"/>
        <v>赤坂　一郎</v>
      </c>
      <c r="BJ44" s="110" t="str">
        <f t="shared" si="15"/>
        <v>090-0000-0000</v>
      </c>
      <c r="BK44" s="107" t="str">
        <f t="shared" si="16"/>
        <v>aaaa@kkkk.com</v>
      </c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</row>
    <row r="45" spans="1:84" s="5" customFormat="1" ht="17.25">
      <c r="A45" s="48">
        <v>23</v>
      </c>
      <c r="B45" s="5" t="s">
        <v>226</v>
      </c>
      <c r="C45" s="5">
        <v>4600</v>
      </c>
      <c r="D45" s="65">
        <v>23</v>
      </c>
      <c r="E45" s="159">
        <f t="shared" si="17"/>
        <v>44850</v>
      </c>
      <c r="F45" s="66"/>
      <c r="G45" s="166" t="str">
        <f>IF(F45="","",VLOOKUP(F45,ﾘｽﾄ!$G$3:$J$39,3,FALSE))</f>
        <v/>
      </c>
      <c r="H45" s="167"/>
      <c r="I45" s="167"/>
      <c r="J45" s="167" t="str">
        <f t="shared" si="18"/>
        <v/>
      </c>
      <c r="K45" s="167" t="str">
        <f t="shared" si="18"/>
        <v/>
      </c>
      <c r="L45" s="166" t="str">
        <f t="shared" si="19"/>
        <v>　</v>
      </c>
      <c r="M45" s="121" t="str">
        <f t="shared" si="20"/>
        <v>　</v>
      </c>
      <c r="N45" s="121" t="str">
        <f t="shared" si="21"/>
        <v xml:space="preserve"> </v>
      </c>
      <c r="O45" s="22" t="str">
        <f>IF(F45="","",VLOOKUP(F45,ﾘｽﾄ!$G$3:$K$39,5,FALSE))</f>
        <v/>
      </c>
      <c r="P45" s="67"/>
      <c r="Q45" s="68" t="str">
        <f t="shared" si="23"/>
        <v/>
      </c>
      <c r="R45" s="69" t="str">
        <f>IF(P45="","",DATEDIF(P45,ﾘｽﾄ!$E$4,"Y"))</f>
        <v/>
      </c>
      <c r="S45" s="231" t="str">
        <f t="shared" si="22"/>
        <v>123-4567</v>
      </c>
      <c r="T45" s="232" t="str">
        <f t="shared" si="24"/>
        <v>東京都</v>
      </c>
      <c r="U45" s="232" t="str">
        <f t="shared" si="1"/>
        <v>ｘｘｘ区ｘｘｘｘ町</v>
      </c>
      <c r="V45" s="232" t="str">
        <f t="shared" si="25"/>
        <v>７－７－７－１０１</v>
      </c>
      <c r="W45" s="232" t="str">
        <f t="shared" si="26"/>
        <v>03-8888-9999</v>
      </c>
      <c r="X45" s="232" t="str">
        <f t="shared" si="27"/>
        <v>090-0000-0000</v>
      </c>
      <c r="Y45" s="18"/>
      <c r="Z45" s="21"/>
      <c r="AA45" s="189"/>
      <c r="AB45" s="184"/>
      <c r="AC45" s="18"/>
      <c r="AD45" s="21"/>
      <c r="AE45" s="21"/>
      <c r="AF45" s="21"/>
      <c r="AG45" s="77" t="str">
        <f t="shared" si="31"/>
        <v>0:00:00</v>
      </c>
      <c r="AH45" s="35">
        <v>0</v>
      </c>
      <c r="AI45" s="158" t="s">
        <v>72</v>
      </c>
      <c r="AJ45" s="35">
        <v>0</v>
      </c>
      <c r="AK45" s="35">
        <v>0</v>
      </c>
      <c r="AL45" s="158" t="s">
        <v>72</v>
      </c>
      <c r="AM45" s="36" t="s">
        <v>73</v>
      </c>
      <c r="AN45" s="36" t="s">
        <v>73</v>
      </c>
      <c r="AO45" s="79" t="str">
        <f>IFERROR(VLOOKUP(F45,ﾘｽﾄ!$G$3:$J$39,4,FALSE),"")</f>
        <v/>
      </c>
      <c r="AP45" s="81"/>
      <c r="AQ45" s="81"/>
      <c r="AR45" s="121" t="str">
        <f t="shared" si="28"/>
        <v>　</v>
      </c>
      <c r="AS45" s="81" t="str">
        <f t="shared" si="4"/>
        <v/>
      </c>
      <c r="AT45" s="81" t="str">
        <f t="shared" si="4"/>
        <v/>
      </c>
      <c r="AU45" s="121" t="str">
        <f t="shared" si="29"/>
        <v>　</v>
      </c>
      <c r="AV45" s="121" t="str">
        <f t="shared" si="30"/>
        <v xml:space="preserve"> </v>
      </c>
      <c r="AW45" s="82"/>
      <c r="AX45" s="83"/>
      <c r="AY45" s="117"/>
      <c r="AZ45" s="115"/>
      <c r="BA45" s="85"/>
      <c r="BB45" s="93" t="str">
        <f t="shared" si="7"/>
        <v>黒羽大学</v>
      </c>
      <c r="BC45" s="111" t="str">
        <f t="shared" si="8"/>
        <v>03-8888-9999</v>
      </c>
      <c r="BD45" s="110" t="str">
        <f t="shared" si="9"/>
        <v>123-4567</v>
      </c>
      <c r="BE45" s="107" t="str">
        <f t="shared" si="10"/>
        <v>東京都</v>
      </c>
      <c r="BF45" s="107" t="str">
        <f t="shared" si="11"/>
        <v>ｘｘｘ区ｘｘｘｘ町</v>
      </c>
      <c r="BG45" s="110" t="str">
        <f t="shared" si="12"/>
        <v>７－７－７－１０１</v>
      </c>
      <c r="BH45" s="108">
        <f t="shared" si="13"/>
        <v>7</v>
      </c>
      <c r="BI45" s="109" t="str">
        <f t="shared" si="14"/>
        <v>赤坂　一郎</v>
      </c>
      <c r="BJ45" s="110" t="str">
        <f t="shared" si="15"/>
        <v>090-0000-0000</v>
      </c>
      <c r="BK45" s="107" t="str">
        <f t="shared" si="16"/>
        <v>aaaa@kkkk.com</v>
      </c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</row>
    <row r="46" spans="1:84" s="5" customFormat="1" ht="17.25">
      <c r="A46" s="48">
        <v>24</v>
      </c>
      <c r="B46" s="5" t="s">
        <v>227</v>
      </c>
      <c r="C46" s="5">
        <v>3800</v>
      </c>
      <c r="D46" s="65">
        <v>24</v>
      </c>
      <c r="E46" s="159">
        <f t="shared" si="17"/>
        <v>44850</v>
      </c>
      <c r="F46" s="66"/>
      <c r="G46" s="166" t="str">
        <f>IF(F46="","",VLOOKUP(F46,ﾘｽﾄ!$G$3:$J$39,3,FALSE))</f>
        <v/>
      </c>
      <c r="H46" s="167"/>
      <c r="I46" s="167"/>
      <c r="J46" s="167" t="str">
        <f t="shared" si="18"/>
        <v/>
      </c>
      <c r="K46" s="167" t="str">
        <f t="shared" si="18"/>
        <v/>
      </c>
      <c r="L46" s="166" t="str">
        <f t="shared" si="19"/>
        <v>　</v>
      </c>
      <c r="M46" s="121" t="str">
        <f t="shared" si="20"/>
        <v>　</v>
      </c>
      <c r="N46" s="121" t="str">
        <f t="shared" si="21"/>
        <v xml:space="preserve"> </v>
      </c>
      <c r="O46" s="22" t="str">
        <f>IF(F46="","",VLOOKUP(F46,ﾘｽﾄ!$G$3:$K$39,5,FALSE))</f>
        <v/>
      </c>
      <c r="P46" s="67"/>
      <c r="Q46" s="68" t="str">
        <f t="shared" si="23"/>
        <v/>
      </c>
      <c r="R46" s="69" t="str">
        <f>IF(P46="","",DATEDIF(P46,ﾘｽﾄ!$E$4,"Y"))</f>
        <v/>
      </c>
      <c r="S46" s="231" t="str">
        <f t="shared" si="22"/>
        <v>123-4567</v>
      </c>
      <c r="T46" s="232" t="str">
        <f t="shared" si="24"/>
        <v>東京都</v>
      </c>
      <c r="U46" s="232" t="str">
        <f t="shared" si="1"/>
        <v>ｘｘｘ区ｘｘｘｘ町</v>
      </c>
      <c r="V46" s="232" t="str">
        <f t="shared" si="25"/>
        <v>７－７－７－１０１</v>
      </c>
      <c r="W46" s="232" t="str">
        <f t="shared" si="26"/>
        <v>03-8888-9999</v>
      </c>
      <c r="X46" s="232" t="str">
        <f t="shared" si="27"/>
        <v>090-0000-0000</v>
      </c>
      <c r="Y46" s="18"/>
      <c r="Z46" s="21"/>
      <c r="AA46" s="189"/>
      <c r="AB46" s="184"/>
      <c r="AC46" s="18"/>
      <c r="AD46" s="21"/>
      <c r="AE46" s="21"/>
      <c r="AF46" s="21"/>
      <c r="AG46" s="77" t="str">
        <f t="shared" si="31"/>
        <v>0:00:00</v>
      </c>
      <c r="AH46" s="35">
        <v>0</v>
      </c>
      <c r="AI46" s="158" t="s">
        <v>72</v>
      </c>
      <c r="AJ46" s="35">
        <v>0</v>
      </c>
      <c r="AK46" s="35">
        <v>0</v>
      </c>
      <c r="AL46" s="158" t="s">
        <v>72</v>
      </c>
      <c r="AM46" s="36" t="s">
        <v>73</v>
      </c>
      <c r="AN46" s="36" t="s">
        <v>73</v>
      </c>
      <c r="AO46" s="79" t="str">
        <f>IFERROR(VLOOKUP(F46,ﾘｽﾄ!$G$3:$J$39,4,FALSE),"")</f>
        <v/>
      </c>
      <c r="AP46" s="81"/>
      <c r="AQ46" s="81"/>
      <c r="AR46" s="121" t="str">
        <f t="shared" si="28"/>
        <v>　</v>
      </c>
      <c r="AS46" s="81" t="str">
        <f t="shared" si="4"/>
        <v/>
      </c>
      <c r="AT46" s="81" t="str">
        <f t="shared" si="4"/>
        <v/>
      </c>
      <c r="AU46" s="121" t="str">
        <f t="shared" si="29"/>
        <v>　</v>
      </c>
      <c r="AV46" s="121" t="str">
        <f t="shared" si="30"/>
        <v xml:space="preserve"> </v>
      </c>
      <c r="AW46" s="82"/>
      <c r="AX46" s="83"/>
      <c r="AY46" s="117"/>
      <c r="AZ46" s="115"/>
      <c r="BA46" s="85"/>
      <c r="BB46" s="93" t="str">
        <f t="shared" si="7"/>
        <v>黒羽大学</v>
      </c>
      <c r="BC46" s="111" t="str">
        <f t="shared" si="8"/>
        <v>03-8888-9999</v>
      </c>
      <c r="BD46" s="110" t="str">
        <f t="shared" si="9"/>
        <v>123-4567</v>
      </c>
      <c r="BE46" s="107" t="str">
        <f t="shared" si="10"/>
        <v>東京都</v>
      </c>
      <c r="BF46" s="107" t="str">
        <f t="shared" si="11"/>
        <v>ｘｘｘ区ｘｘｘｘ町</v>
      </c>
      <c r="BG46" s="110" t="str">
        <f t="shared" si="12"/>
        <v>７－７－７－１０１</v>
      </c>
      <c r="BH46" s="108">
        <f t="shared" si="13"/>
        <v>7</v>
      </c>
      <c r="BI46" s="109" t="str">
        <f t="shared" si="14"/>
        <v>赤坂　一郎</v>
      </c>
      <c r="BJ46" s="110" t="str">
        <f t="shared" si="15"/>
        <v>090-0000-0000</v>
      </c>
      <c r="BK46" s="107" t="str">
        <f t="shared" si="16"/>
        <v>aaaa@kkkk.com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</row>
    <row r="47" spans="1:84" s="5" customFormat="1" ht="17.25">
      <c r="A47" s="48">
        <v>25</v>
      </c>
      <c r="B47" s="5" t="s">
        <v>228</v>
      </c>
      <c r="C47" s="5">
        <v>3800</v>
      </c>
      <c r="D47" s="65">
        <v>25</v>
      </c>
      <c r="E47" s="159">
        <f t="shared" si="17"/>
        <v>44850</v>
      </c>
      <c r="F47" s="66"/>
      <c r="G47" s="166" t="str">
        <f>IF(F47="","",VLOOKUP(F47,ﾘｽﾄ!$G$3:$J$39,3,FALSE))</f>
        <v/>
      </c>
      <c r="H47" s="167"/>
      <c r="I47" s="167"/>
      <c r="J47" s="167" t="str">
        <f t="shared" si="18"/>
        <v/>
      </c>
      <c r="K47" s="167" t="str">
        <f t="shared" si="18"/>
        <v/>
      </c>
      <c r="L47" s="166" t="str">
        <f t="shared" si="19"/>
        <v>　</v>
      </c>
      <c r="M47" s="121" t="str">
        <f t="shared" si="20"/>
        <v>　</v>
      </c>
      <c r="N47" s="121" t="str">
        <f t="shared" si="21"/>
        <v xml:space="preserve"> </v>
      </c>
      <c r="O47" s="22" t="str">
        <f>IF(F47="","",VLOOKUP(F47,ﾘｽﾄ!$G$3:$K$39,5,FALSE))</f>
        <v/>
      </c>
      <c r="P47" s="67"/>
      <c r="Q47" s="68" t="str">
        <f t="shared" si="23"/>
        <v/>
      </c>
      <c r="R47" s="69" t="str">
        <f>IF(P47="","",DATEDIF(P47,ﾘｽﾄ!$E$4,"Y"))</f>
        <v/>
      </c>
      <c r="S47" s="231" t="str">
        <f t="shared" si="22"/>
        <v>123-4567</v>
      </c>
      <c r="T47" s="232" t="str">
        <f t="shared" si="24"/>
        <v>東京都</v>
      </c>
      <c r="U47" s="232" t="str">
        <f t="shared" si="1"/>
        <v>ｘｘｘ区ｘｘｘｘ町</v>
      </c>
      <c r="V47" s="232" t="str">
        <f t="shared" si="25"/>
        <v>７－７－７－１０１</v>
      </c>
      <c r="W47" s="232" t="str">
        <f t="shared" si="26"/>
        <v>03-8888-9999</v>
      </c>
      <c r="X47" s="232" t="str">
        <f t="shared" si="27"/>
        <v>090-0000-0000</v>
      </c>
      <c r="Y47" s="18"/>
      <c r="Z47" s="21"/>
      <c r="AA47" s="189"/>
      <c r="AB47" s="184"/>
      <c r="AC47" s="18"/>
      <c r="AD47" s="21"/>
      <c r="AE47" s="21"/>
      <c r="AF47" s="21"/>
      <c r="AG47" s="77" t="str">
        <f t="shared" si="31"/>
        <v>0:00:00</v>
      </c>
      <c r="AH47" s="35">
        <v>0</v>
      </c>
      <c r="AI47" s="158" t="s">
        <v>72</v>
      </c>
      <c r="AJ47" s="35">
        <v>0</v>
      </c>
      <c r="AK47" s="35">
        <v>0</v>
      </c>
      <c r="AL47" s="158" t="s">
        <v>72</v>
      </c>
      <c r="AM47" s="36" t="s">
        <v>73</v>
      </c>
      <c r="AN47" s="36" t="s">
        <v>73</v>
      </c>
      <c r="AO47" s="79" t="str">
        <f>IFERROR(VLOOKUP(F47,ﾘｽﾄ!$G$3:$J$39,4,FALSE),"")</f>
        <v/>
      </c>
      <c r="AP47" s="81"/>
      <c r="AQ47" s="81"/>
      <c r="AR47" s="121" t="str">
        <f t="shared" si="28"/>
        <v>　</v>
      </c>
      <c r="AS47" s="81" t="str">
        <f t="shared" si="4"/>
        <v/>
      </c>
      <c r="AT47" s="81" t="str">
        <f t="shared" si="4"/>
        <v/>
      </c>
      <c r="AU47" s="121" t="str">
        <f t="shared" si="29"/>
        <v>　</v>
      </c>
      <c r="AV47" s="121" t="str">
        <f t="shared" si="30"/>
        <v xml:space="preserve"> </v>
      </c>
      <c r="AW47" s="82"/>
      <c r="AX47" s="83"/>
      <c r="AY47" s="117"/>
      <c r="AZ47" s="115"/>
      <c r="BA47" s="85"/>
      <c r="BB47" s="93" t="str">
        <f t="shared" si="7"/>
        <v>黒羽大学</v>
      </c>
      <c r="BC47" s="111" t="str">
        <f t="shared" si="8"/>
        <v>03-8888-9999</v>
      </c>
      <c r="BD47" s="110" t="str">
        <f t="shared" si="9"/>
        <v>123-4567</v>
      </c>
      <c r="BE47" s="107" t="str">
        <f t="shared" si="10"/>
        <v>東京都</v>
      </c>
      <c r="BF47" s="107" t="str">
        <f t="shared" si="11"/>
        <v>ｘｘｘ区ｘｘｘｘ町</v>
      </c>
      <c r="BG47" s="110" t="str">
        <f t="shared" si="12"/>
        <v>７－７－７－１０１</v>
      </c>
      <c r="BH47" s="108">
        <f t="shared" si="13"/>
        <v>7</v>
      </c>
      <c r="BI47" s="109" t="str">
        <f t="shared" si="14"/>
        <v>赤坂　一郎</v>
      </c>
      <c r="BJ47" s="110" t="str">
        <f t="shared" si="15"/>
        <v>090-0000-0000</v>
      </c>
      <c r="BK47" s="107" t="str">
        <f t="shared" si="16"/>
        <v>aaaa@kkkk.com</v>
      </c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</row>
    <row r="48" spans="1:84" s="5" customFormat="1" ht="17.25">
      <c r="A48" s="48">
        <v>26</v>
      </c>
      <c r="B48" s="5" t="s">
        <v>229</v>
      </c>
      <c r="C48" s="5">
        <v>4000</v>
      </c>
      <c r="D48" s="65">
        <v>26</v>
      </c>
      <c r="E48" s="159">
        <f t="shared" si="17"/>
        <v>44850</v>
      </c>
      <c r="F48" s="66"/>
      <c r="G48" s="166" t="str">
        <f>IF(F48="","",VLOOKUP(F48,ﾘｽﾄ!$G$3:$J$39,3,FALSE))</f>
        <v/>
      </c>
      <c r="H48" s="167"/>
      <c r="I48" s="167"/>
      <c r="J48" s="167" t="str">
        <f t="shared" si="18"/>
        <v/>
      </c>
      <c r="K48" s="167" t="str">
        <f t="shared" si="18"/>
        <v/>
      </c>
      <c r="L48" s="166" t="str">
        <f t="shared" si="19"/>
        <v>　</v>
      </c>
      <c r="M48" s="121" t="str">
        <f t="shared" si="20"/>
        <v>　</v>
      </c>
      <c r="N48" s="121" t="str">
        <f t="shared" si="21"/>
        <v xml:space="preserve"> </v>
      </c>
      <c r="O48" s="22" t="str">
        <f>IF(F48="","",VLOOKUP(F48,ﾘｽﾄ!$G$3:$K$39,5,FALSE))</f>
        <v/>
      </c>
      <c r="P48" s="67"/>
      <c r="Q48" s="68" t="str">
        <f t="shared" si="23"/>
        <v/>
      </c>
      <c r="R48" s="69" t="str">
        <f>IF(P48="","",DATEDIF(P48,ﾘｽﾄ!$E$4,"Y"))</f>
        <v/>
      </c>
      <c r="S48" s="231" t="str">
        <f t="shared" si="22"/>
        <v>123-4567</v>
      </c>
      <c r="T48" s="232" t="str">
        <f t="shared" si="24"/>
        <v>東京都</v>
      </c>
      <c r="U48" s="232" t="str">
        <f t="shared" si="1"/>
        <v>ｘｘｘ区ｘｘｘｘ町</v>
      </c>
      <c r="V48" s="232" t="str">
        <f t="shared" si="25"/>
        <v>７－７－７－１０１</v>
      </c>
      <c r="W48" s="232" t="str">
        <f t="shared" si="26"/>
        <v>03-8888-9999</v>
      </c>
      <c r="X48" s="232" t="str">
        <f t="shared" si="27"/>
        <v>090-0000-0000</v>
      </c>
      <c r="Y48" s="18"/>
      <c r="Z48" s="21"/>
      <c r="AA48" s="189"/>
      <c r="AB48" s="184"/>
      <c r="AC48" s="18"/>
      <c r="AD48" s="21"/>
      <c r="AE48" s="21"/>
      <c r="AF48" s="21"/>
      <c r="AG48" s="77" t="str">
        <f t="shared" si="31"/>
        <v>0:00:00</v>
      </c>
      <c r="AH48" s="35">
        <v>0</v>
      </c>
      <c r="AI48" s="158" t="s">
        <v>72</v>
      </c>
      <c r="AJ48" s="35">
        <v>0</v>
      </c>
      <c r="AK48" s="35">
        <v>0</v>
      </c>
      <c r="AL48" s="158" t="s">
        <v>72</v>
      </c>
      <c r="AM48" s="36" t="s">
        <v>73</v>
      </c>
      <c r="AN48" s="36" t="s">
        <v>73</v>
      </c>
      <c r="AO48" s="79" t="str">
        <f>IFERROR(VLOOKUP(F48,ﾘｽﾄ!$G$3:$J$39,4,FALSE),"")</f>
        <v/>
      </c>
      <c r="AP48" s="81"/>
      <c r="AQ48" s="81"/>
      <c r="AR48" s="121" t="str">
        <f t="shared" si="28"/>
        <v>　</v>
      </c>
      <c r="AS48" s="81" t="str">
        <f t="shared" si="4"/>
        <v/>
      </c>
      <c r="AT48" s="81" t="str">
        <f t="shared" si="4"/>
        <v/>
      </c>
      <c r="AU48" s="121" t="str">
        <f t="shared" si="29"/>
        <v>　</v>
      </c>
      <c r="AV48" s="121" t="str">
        <f t="shared" si="30"/>
        <v xml:space="preserve"> </v>
      </c>
      <c r="AW48" s="82"/>
      <c r="AX48" s="83"/>
      <c r="AY48" s="117"/>
      <c r="AZ48" s="115"/>
      <c r="BA48" s="85"/>
      <c r="BB48" s="93" t="str">
        <f t="shared" si="7"/>
        <v>黒羽大学</v>
      </c>
      <c r="BC48" s="111" t="str">
        <f t="shared" si="8"/>
        <v>03-8888-9999</v>
      </c>
      <c r="BD48" s="110" t="str">
        <f t="shared" si="9"/>
        <v>123-4567</v>
      </c>
      <c r="BE48" s="107" t="str">
        <f t="shared" si="10"/>
        <v>東京都</v>
      </c>
      <c r="BF48" s="107" t="str">
        <f t="shared" si="11"/>
        <v>ｘｘｘ区ｘｘｘｘ町</v>
      </c>
      <c r="BG48" s="110" t="str">
        <f t="shared" si="12"/>
        <v>７－７－７－１０１</v>
      </c>
      <c r="BH48" s="108">
        <f t="shared" si="13"/>
        <v>7</v>
      </c>
      <c r="BI48" s="109" t="str">
        <f t="shared" si="14"/>
        <v>赤坂　一郎</v>
      </c>
      <c r="BJ48" s="110" t="str">
        <f t="shared" si="15"/>
        <v>090-0000-0000</v>
      </c>
      <c r="BK48" s="107" t="str">
        <f t="shared" si="16"/>
        <v>aaaa@kkkk.com</v>
      </c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</row>
    <row r="49" spans="1:84" s="5" customFormat="1" ht="17.25">
      <c r="A49" s="48">
        <v>27</v>
      </c>
      <c r="B49" s="5" t="s">
        <v>230</v>
      </c>
      <c r="C49" s="5">
        <v>3600</v>
      </c>
      <c r="D49" s="65">
        <v>27</v>
      </c>
      <c r="E49" s="159">
        <f t="shared" si="17"/>
        <v>44850</v>
      </c>
      <c r="F49" s="66"/>
      <c r="G49" s="166" t="str">
        <f>IF(F49="","",VLOOKUP(F49,ﾘｽﾄ!$G$3:$J$39,3,FALSE))</f>
        <v/>
      </c>
      <c r="H49" s="167"/>
      <c r="I49" s="167"/>
      <c r="J49" s="167" t="str">
        <f t="shared" si="18"/>
        <v/>
      </c>
      <c r="K49" s="167" t="str">
        <f t="shared" si="18"/>
        <v/>
      </c>
      <c r="L49" s="166" t="str">
        <f t="shared" si="19"/>
        <v>　</v>
      </c>
      <c r="M49" s="121" t="str">
        <f t="shared" si="20"/>
        <v>　</v>
      </c>
      <c r="N49" s="121" t="str">
        <f t="shared" si="21"/>
        <v xml:space="preserve"> </v>
      </c>
      <c r="O49" s="22" t="str">
        <f>IF(F49="","",VLOOKUP(F49,ﾘｽﾄ!$G$3:$K$39,5,FALSE))</f>
        <v/>
      </c>
      <c r="P49" s="67"/>
      <c r="Q49" s="68" t="str">
        <f t="shared" si="23"/>
        <v/>
      </c>
      <c r="R49" s="69" t="str">
        <f>IF(P49="","",DATEDIF(P49,ﾘｽﾄ!$E$4,"Y"))</f>
        <v/>
      </c>
      <c r="S49" s="231" t="str">
        <f t="shared" si="22"/>
        <v>123-4567</v>
      </c>
      <c r="T49" s="232" t="str">
        <f t="shared" si="24"/>
        <v>東京都</v>
      </c>
      <c r="U49" s="232" t="str">
        <f t="shared" si="1"/>
        <v>ｘｘｘ区ｘｘｘｘ町</v>
      </c>
      <c r="V49" s="232" t="str">
        <f t="shared" si="25"/>
        <v>７－７－７－１０１</v>
      </c>
      <c r="W49" s="232" t="str">
        <f t="shared" si="26"/>
        <v>03-8888-9999</v>
      </c>
      <c r="X49" s="232" t="str">
        <f t="shared" si="27"/>
        <v>090-0000-0000</v>
      </c>
      <c r="Y49" s="18"/>
      <c r="Z49" s="21"/>
      <c r="AA49" s="189"/>
      <c r="AB49" s="184"/>
      <c r="AC49" s="18"/>
      <c r="AD49" s="21"/>
      <c r="AE49" s="21"/>
      <c r="AF49" s="21"/>
      <c r="AG49" s="77" t="str">
        <f t="shared" si="31"/>
        <v>0:00:00</v>
      </c>
      <c r="AH49" s="35">
        <v>0</v>
      </c>
      <c r="AI49" s="158" t="s">
        <v>72</v>
      </c>
      <c r="AJ49" s="35">
        <v>0</v>
      </c>
      <c r="AK49" s="35">
        <v>0</v>
      </c>
      <c r="AL49" s="158" t="s">
        <v>72</v>
      </c>
      <c r="AM49" s="36" t="s">
        <v>73</v>
      </c>
      <c r="AN49" s="36" t="s">
        <v>73</v>
      </c>
      <c r="AO49" s="79" t="str">
        <f>IFERROR(VLOOKUP(F49,ﾘｽﾄ!$G$3:$J$39,4,FALSE),"")</f>
        <v/>
      </c>
      <c r="AP49" s="81"/>
      <c r="AQ49" s="81"/>
      <c r="AR49" s="121" t="str">
        <f t="shared" si="28"/>
        <v>　</v>
      </c>
      <c r="AS49" s="81" t="str">
        <f t="shared" si="4"/>
        <v/>
      </c>
      <c r="AT49" s="81" t="str">
        <f t="shared" si="4"/>
        <v/>
      </c>
      <c r="AU49" s="121" t="str">
        <f t="shared" si="29"/>
        <v>　</v>
      </c>
      <c r="AV49" s="121" t="str">
        <f t="shared" si="30"/>
        <v xml:space="preserve"> </v>
      </c>
      <c r="AW49" s="82"/>
      <c r="AX49" s="83"/>
      <c r="AY49" s="117"/>
      <c r="AZ49" s="115"/>
      <c r="BA49" s="85"/>
      <c r="BB49" s="93" t="str">
        <f t="shared" si="7"/>
        <v>黒羽大学</v>
      </c>
      <c r="BC49" s="111" t="str">
        <f t="shared" si="8"/>
        <v>03-8888-9999</v>
      </c>
      <c r="BD49" s="110" t="str">
        <f t="shared" si="9"/>
        <v>123-4567</v>
      </c>
      <c r="BE49" s="107" t="str">
        <f t="shared" si="10"/>
        <v>東京都</v>
      </c>
      <c r="BF49" s="107" t="str">
        <f t="shared" si="11"/>
        <v>ｘｘｘ区ｘｘｘｘ町</v>
      </c>
      <c r="BG49" s="110" t="str">
        <f t="shared" si="12"/>
        <v>７－７－７－１０１</v>
      </c>
      <c r="BH49" s="108">
        <f t="shared" si="13"/>
        <v>7</v>
      </c>
      <c r="BI49" s="109" t="str">
        <f t="shared" si="14"/>
        <v>赤坂　一郎</v>
      </c>
      <c r="BJ49" s="110" t="str">
        <f t="shared" si="15"/>
        <v>090-0000-0000</v>
      </c>
      <c r="BK49" s="107" t="str">
        <f t="shared" si="16"/>
        <v>aaaa@kkkk.com</v>
      </c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</row>
    <row r="50" spans="1:84" s="5" customFormat="1" ht="17.25">
      <c r="A50" s="48">
        <v>28</v>
      </c>
      <c r="B50" s="5" t="s">
        <v>231</v>
      </c>
      <c r="C50" s="5">
        <v>3700</v>
      </c>
      <c r="D50" s="65">
        <v>28</v>
      </c>
      <c r="E50" s="159">
        <f t="shared" si="17"/>
        <v>44850</v>
      </c>
      <c r="F50" s="66"/>
      <c r="G50" s="166" t="str">
        <f>IF(F50="","",VLOOKUP(F50,ﾘｽﾄ!$G$3:$J$39,3,FALSE))</f>
        <v/>
      </c>
      <c r="H50" s="167"/>
      <c r="I50" s="167"/>
      <c r="J50" s="167" t="str">
        <f t="shared" si="18"/>
        <v/>
      </c>
      <c r="K50" s="167" t="str">
        <f t="shared" si="18"/>
        <v/>
      </c>
      <c r="L50" s="166" t="str">
        <f t="shared" si="19"/>
        <v>　</v>
      </c>
      <c r="M50" s="121" t="str">
        <f t="shared" si="20"/>
        <v>　</v>
      </c>
      <c r="N50" s="121" t="str">
        <f t="shared" si="21"/>
        <v xml:space="preserve"> </v>
      </c>
      <c r="O50" s="22" t="str">
        <f>IF(F50="","",VLOOKUP(F50,ﾘｽﾄ!$G$3:$K$39,5,FALSE))</f>
        <v/>
      </c>
      <c r="P50" s="67"/>
      <c r="Q50" s="68" t="str">
        <f t="shared" si="23"/>
        <v/>
      </c>
      <c r="R50" s="69" t="str">
        <f>IF(P50="","",DATEDIF(P50,ﾘｽﾄ!$E$4,"Y"))</f>
        <v/>
      </c>
      <c r="S50" s="231" t="str">
        <f t="shared" si="22"/>
        <v>123-4567</v>
      </c>
      <c r="T50" s="232" t="str">
        <f t="shared" si="24"/>
        <v>東京都</v>
      </c>
      <c r="U50" s="232" t="str">
        <f t="shared" si="1"/>
        <v>ｘｘｘ区ｘｘｘｘ町</v>
      </c>
      <c r="V50" s="232" t="str">
        <f t="shared" si="25"/>
        <v>７－７－７－１０１</v>
      </c>
      <c r="W50" s="232" t="str">
        <f t="shared" si="26"/>
        <v>03-8888-9999</v>
      </c>
      <c r="X50" s="232" t="str">
        <f t="shared" si="27"/>
        <v>090-0000-0000</v>
      </c>
      <c r="Y50" s="18"/>
      <c r="Z50" s="21"/>
      <c r="AA50" s="189"/>
      <c r="AB50" s="184"/>
      <c r="AC50" s="18"/>
      <c r="AD50" s="21"/>
      <c r="AE50" s="21"/>
      <c r="AF50" s="21"/>
      <c r="AG50" s="77" t="str">
        <f t="shared" si="31"/>
        <v>0:00:00</v>
      </c>
      <c r="AH50" s="35">
        <v>0</v>
      </c>
      <c r="AI50" s="158" t="s">
        <v>72</v>
      </c>
      <c r="AJ50" s="35">
        <v>0</v>
      </c>
      <c r="AK50" s="35">
        <v>0</v>
      </c>
      <c r="AL50" s="158" t="s">
        <v>72</v>
      </c>
      <c r="AM50" s="36" t="s">
        <v>73</v>
      </c>
      <c r="AN50" s="36" t="s">
        <v>73</v>
      </c>
      <c r="AO50" s="79" t="str">
        <f>IFERROR(VLOOKUP(F50,ﾘｽﾄ!$G$3:$J$39,4,FALSE),"")</f>
        <v/>
      </c>
      <c r="AP50" s="81"/>
      <c r="AQ50" s="81"/>
      <c r="AR50" s="121" t="str">
        <f t="shared" si="28"/>
        <v>　</v>
      </c>
      <c r="AS50" s="81" t="str">
        <f t="shared" si="4"/>
        <v/>
      </c>
      <c r="AT50" s="81" t="str">
        <f t="shared" si="4"/>
        <v/>
      </c>
      <c r="AU50" s="121" t="str">
        <f t="shared" si="29"/>
        <v>　</v>
      </c>
      <c r="AV50" s="121" t="str">
        <f t="shared" si="30"/>
        <v xml:space="preserve"> </v>
      </c>
      <c r="AW50" s="82"/>
      <c r="AX50" s="83"/>
      <c r="AY50" s="117"/>
      <c r="AZ50" s="115"/>
      <c r="BA50" s="85"/>
      <c r="BB50" s="93" t="str">
        <f t="shared" si="7"/>
        <v>黒羽大学</v>
      </c>
      <c r="BC50" s="111" t="str">
        <f t="shared" si="8"/>
        <v>03-8888-9999</v>
      </c>
      <c r="BD50" s="110" t="str">
        <f t="shared" si="9"/>
        <v>123-4567</v>
      </c>
      <c r="BE50" s="107" t="str">
        <f t="shared" si="10"/>
        <v>東京都</v>
      </c>
      <c r="BF50" s="107" t="str">
        <f t="shared" si="11"/>
        <v>ｘｘｘ区ｘｘｘｘ町</v>
      </c>
      <c r="BG50" s="110" t="str">
        <f t="shared" si="12"/>
        <v>７－７－７－１０１</v>
      </c>
      <c r="BH50" s="108">
        <f t="shared" si="13"/>
        <v>7</v>
      </c>
      <c r="BI50" s="109" t="str">
        <f t="shared" si="14"/>
        <v>赤坂　一郎</v>
      </c>
      <c r="BJ50" s="110" t="str">
        <f t="shared" si="15"/>
        <v>090-0000-0000</v>
      </c>
      <c r="BK50" s="107" t="str">
        <f t="shared" si="16"/>
        <v>aaaa@kkkk.com</v>
      </c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</row>
    <row r="51" spans="1:84" s="5" customFormat="1" ht="17.25">
      <c r="A51" s="48">
        <v>29</v>
      </c>
      <c r="B51" s="5" t="s">
        <v>232</v>
      </c>
      <c r="C51" s="5">
        <v>3700</v>
      </c>
      <c r="D51" s="65">
        <v>29</v>
      </c>
      <c r="E51" s="159">
        <f t="shared" si="17"/>
        <v>44850</v>
      </c>
      <c r="F51" s="66"/>
      <c r="G51" s="166" t="str">
        <f>IF(F51="","",VLOOKUP(F51,ﾘｽﾄ!$G$3:$J$39,3,FALSE))</f>
        <v/>
      </c>
      <c r="H51" s="167"/>
      <c r="I51" s="167"/>
      <c r="J51" s="167" t="str">
        <f t="shared" si="18"/>
        <v/>
      </c>
      <c r="K51" s="167" t="str">
        <f t="shared" si="18"/>
        <v/>
      </c>
      <c r="L51" s="166" t="str">
        <f t="shared" si="19"/>
        <v>　</v>
      </c>
      <c r="M51" s="121" t="str">
        <f t="shared" si="20"/>
        <v>　</v>
      </c>
      <c r="N51" s="121" t="str">
        <f t="shared" si="21"/>
        <v xml:space="preserve"> </v>
      </c>
      <c r="O51" s="22" t="str">
        <f>IF(F51="","",VLOOKUP(F51,ﾘｽﾄ!$G$3:$K$39,5,FALSE))</f>
        <v/>
      </c>
      <c r="P51" s="67"/>
      <c r="Q51" s="68" t="str">
        <f t="shared" si="23"/>
        <v/>
      </c>
      <c r="R51" s="69" t="str">
        <f>IF(P51="","",DATEDIF(P51,ﾘｽﾄ!$E$4,"Y"))</f>
        <v/>
      </c>
      <c r="S51" s="231" t="str">
        <f t="shared" si="22"/>
        <v>123-4567</v>
      </c>
      <c r="T51" s="232" t="str">
        <f t="shared" si="24"/>
        <v>東京都</v>
      </c>
      <c r="U51" s="232" t="str">
        <f t="shared" si="1"/>
        <v>ｘｘｘ区ｘｘｘｘ町</v>
      </c>
      <c r="V51" s="232" t="str">
        <f t="shared" si="25"/>
        <v>７－７－７－１０１</v>
      </c>
      <c r="W51" s="232" t="str">
        <f t="shared" si="26"/>
        <v>03-8888-9999</v>
      </c>
      <c r="X51" s="232" t="str">
        <f t="shared" si="27"/>
        <v>090-0000-0000</v>
      </c>
      <c r="Y51" s="18"/>
      <c r="Z51" s="21"/>
      <c r="AA51" s="189"/>
      <c r="AB51" s="184"/>
      <c r="AC51" s="18"/>
      <c r="AD51" s="21"/>
      <c r="AE51" s="21"/>
      <c r="AF51" s="21"/>
      <c r="AG51" s="77" t="str">
        <f t="shared" si="31"/>
        <v>0:00:00</v>
      </c>
      <c r="AH51" s="35">
        <v>0</v>
      </c>
      <c r="AI51" s="158" t="s">
        <v>72</v>
      </c>
      <c r="AJ51" s="35">
        <v>0</v>
      </c>
      <c r="AK51" s="35">
        <v>0</v>
      </c>
      <c r="AL51" s="158" t="s">
        <v>72</v>
      </c>
      <c r="AM51" s="36" t="s">
        <v>73</v>
      </c>
      <c r="AN51" s="36" t="s">
        <v>73</v>
      </c>
      <c r="AO51" s="79" t="str">
        <f>IFERROR(VLOOKUP(F51,ﾘｽﾄ!$G$3:$J$39,4,FALSE),"")</f>
        <v/>
      </c>
      <c r="AP51" s="81"/>
      <c r="AQ51" s="81"/>
      <c r="AR51" s="121" t="str">
        <f t="shared" si="28"/>
        <v>　</v>
      </c>
      <c r="AS51" s="81" t="str">
        <f t="shared" si="4"/>
        <v/>
      </c>
      <c r="AT51" s="81" t="str">
        <f t="shared" si="4"/>
        <v/>
      </c>
      <c r="AU51" s="121" t="str">
        <f t="shared" si="29"/>
        <v>　</v>
      </c>
      <c r="AV51" s="121" t="str">
        <f t="shared" si="30"/>
        <v xml:space="preserve"> </v>
      </c>
      <c r="AW51" s="82"/>
      <c r="AX51" s="83"/>
      <c r="AY51" s="117"/>
      <c r="AZ51" s="115"/>
      <c r="BA51" s="85"/>
      <c r="BB51" s="93" t="str">
        <f t="shared" si="7"/>
        <v>黒羽大学</v>
      </c>
      <c r="BC51" s="111" t="str">
        <f t="shared" si="8"/>
        <v>03-8888-9999</v>
      </c>
      <c r="BD51" s="110" t="str">
        <f t="shared" si="9"/>
        <v>123-4567</v>
      </c>
      <c r="BE51" s="107" t="str">
        <f t="shared" si="10"/>
        <v>東京都</v>
      </c>
      <c r="BF51" s="107" t="str">
        <f t="shared" si="11"/>
        <v>ｘｘｘ区ｘｘｘｘ町</v>
      </c>
      <c r="BG51" s="110" t="str">
        <f t="shared" si="12"/>
        <v>７－７－７－１０１</v>
      </c>
      <c r="BH51" s="108">
        <f t="shared" si="13"/>
        <v>7</v>
      </c>
      <c r="BI51" s="109" t="str">
        <f t="shared" si="14"/>
        <v>赤坂　一郎</v>
      </c>
      <c r="BJ51" s="110" t="str">
        <f t="shared" si="15"/>
        <v>090-0000-0000</v>
      </c>
      <c r="BK51" s="107" t="str">
        <f t="shared" si="16"/>
        <v>aaaa@kkkk.com</v>
      </c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</row>
    <row r="52" spans="1:84" s="5" customFormat="1" ht="17.25">
      <c r="A52" s="48">
        <v>30</v>
      </c>
      <c r="B52" s="5" t="s">
        <v>233</v>
      </c>
      <c r="C52" s="5">
        <v>3700</v>
      </c>
      <c r="D52" s="65">
        <v>30</v>
      </c>
      <c r="E52" s="159">
        <f t="shared" si="17"/>
        <v>44850</v>
      </c>
      <c r="F52" s="66"/>
      <c r="G52" s="166" t="str">
        <f>IF(F52="","",VLOOKUP(F52,ﾘｽﾄ!$G$3:$J$39,3,FALSE))</f>
        <v/>
      </c>
      <c r="H52" s="167"/>
      <c r="I52" s="167"/>
      <c r="J52" s="167" t="str">
        <f t="shared" si="18"/>
        <v/>
      </c>
      <c r="K52" s="167" t="str">
        <f t="shared" si="18"/>
        <v/>
      </c>
      <c r="L52" s="166" t="str">
        <f t="shared" si="19"/>
        <v>　</v>
      </c>
      <c r="M52" s="121" t="str">
        <f t="shared" si="20"/>
        <v>　</v>
      </c>
      <c r="N52" s="121" t="str">
        <f t="shared" si="21"/>
        <v xml:space="preserve"> </v>
      </c>
      <c r="O52" s="22" t="str">
        <f>IF(F52="","",VLOOKUP(F52,ﾘｽﾄ!$G$3:$K$39,5,FALSE))</f>
        <v/>
      </c>
      <c r="P52" s="67"/>
      <c r="Q52" s="68" t="str">
        <f t="shared" si="23"/>
        <v/>
      </c>
      <c r="R52" s="69" t="str">
        <f>IF(P52="","",DATEDIF(P52,ﾘｽﾄ!$E$4,"Y"))</f>
        <v/>
      </c>
      <c r="S52" s="231" t="str">
        <f t="shared" si="22"/>
        <v>123-4567</v>
      </c>
      <c r="T52" s="232" t="str">
        <f t="shared" si="24"/>
        <v>東京都</v>
      </c>
      <c r="U52" s="232" t="str">
        <f t="shared" si="1"/>
        <v>ｘｘｘ区ｘｘｘｘ町</v>
      </c>
      <c r="V52" s="232" t="str">
        <f t="shared" si="25"/>
        <v>７－７－７－１０１</v>
      </c>
      <c r="W52" s="232" t="str">
        <f t="shared" si="26"/>
        <v>03-8888-9999</v>
      </c>
      <c r="X52" s="232" t="str">
        <f t="shared" si="27"/>
        <v>090-0000-0000</v>
      </c>
      <c r="Y52" s="18"/>
      <c r="Z52" s="21"/>
      <c r="AA52" s="189"/>
      <c r="AB52" s="184"/>
      <c r="AC52" s="18"/>
      <c r="AD52" s="21"/>
      <c r="AE52" s="21"/>
      <c r="AF52" s="21"/>
      <c r="AG52" s="77" t="str">
        <f t="shared" si="31"/>
        <v>0:00:00</v>
      </c>
      <c r="AH52" s="35">
        <v>0</v>
      </c>
      <c r="AI52" s="158" t="s">
        <v>72</v>
      </c>
      <c r="AJ52" s="35">
        <v>0</v>
      </c>
      <c r="AK52" s="35">
        <v>0</v>
      </c>
      <c r="AL52" s="158" t="s">
        <v>72</v>
      </c>
      <c r="AM52" s="36" t="s">
        <v>73</v>
      </c>
      <c r="AN52" s="36" t="s">
        <v>73</v>
      </c>
      <c r="AO52" s="79" t="str">
        <f>IFERROR(VLOOKUP(F52,ﾘｽﾄ!$G$3:$J$39,4,FALSE),"")</f>
        <v/>
      </c>
      <c r="AP52" s="81"/>
      <c r="AQ52" s="81"/>
      <c r="AR52" s="121" t="str">
        <f t="shared" si="28"/>
        <v>　</v>
      </c>
      <c r="AS52" s="81" t="str">
        <f t="shared" si="4"/>
        <v/>
      </c>
      <c r="AT52" s="81" t="str">
        <f t="shared" si="4"/>
        <v/>
      </c>
      <c r="AU52" s="121" t="str">
        <f t="shared" si="29"/>
        <v>　</v>
      </c>
      <c r="AV52" s="121" t="str">
        <f t="shared" si="30"/>
        <v xml:space="preserve"> </v>
      </c>
      <c r="AW52" s="82"/>
      <c r="AX52" s="83"/>
      <c r="AY52" s="117"/>
      <c r="AZ52" s="115"/>
      <c r="BA52" s="85"/>
      <c r="BB52" s="93" t="str">
        <f t="shared" si="7"/>
        <v>黒羽大学</v>
      </c>
      <c r="BC52" s="111" t="str">
        <f t="shared" si="8"/>
        <v>03-8888-9999</v>
      </c>
      <c r="BD52" s="110" t="str">
        <f t="shared" si="9"/>
        <v>123-4567</v>
      </c>
      <c r="BE52" s="107" t="str">
        <f t="shared" si="10"/>
        <v>東京都</v>
      </c>
      <c r="BF52" s="107" t="str">
        <f t="shared" si="11"/>
        <v>ｘｘｘ区ｘｘｘｘ町</v>
      </c>
      <c r="BG52" s="110" t="str">
        <f t="shared" si="12"/>
        <v>７－７－７－１０１</v>
      </c>
      <c r="BH52" s="108">
        <f t="shared" si="13"/>
        <v>7</v>
      </c>
      <c r="BI52" s="109" t="str">
        <f t="shared" si="14"/>
        <v>赤坂　一郎</v>
      </c>
      <c r="BJ52" s="110" t="str">
        <f t="shared" si="15"/>
        <v>090-0000-0000</v>
      </c>
      <c r="BK52" s="107" t="str">
        <f t="shared" si="16"/>
        <v>aaaa@kkkk.com</v>
      </c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</row>
    <row r="53" spans="1:84" s="5" customFormat="1" ht="17.25">
      <c r="A53" s="48">
        <v>31</v>
      </c>
      <c r="B53" s="5" t="s">
        <v>234</v>
      </c>
      <c r="C53" s="5">
        <v>3700</v>
      </c>
      <c r="D53" s="65">
        <v>31</v>
      </c>
      <c r="E53" s="159">
        <f t="shared" si="17"/>
        <v>44850</v>
      </c>
      <c r="F53" s="66"/>
      <c r="G53" s="166" t="str">
        <f>IF(F53="","",VLOOKUP(F53,ﾘｽﾄ!$G$3:$J$39,3,FALSE))</f>
        <v/>
      </c>
      <c r="H53" s="167"/>
      <c r="I53" s="167"/>
      <c r="J53" s="167" t="str">
        <f t="shared" si="18"/>
        <v/>
      </c>
      <c r="K53" s="167" t="str">
        <f t="shared" si="18"/>
        <v/>
      </c>
      <c r="L53" s="166" t="str">
        <f t="shared" si="19"/>
        <v>　</v>
      </c>
      <c r="M53" s="121" t="str">
        <f t="shared" si="20"/>
        <v>　</v>
      </c>
      <c r="N53" s="121" t="str">
        <f t="shared" si="21"/>
        <v xml:space="preserve"> </v>
      </c>
      <c r="O53" s="22" t="str">
        <f>IF(F53="","",VLOOKUP(F53,ﾘｽﾄ!$G$3:$K$39,5,FALSE))</f>
        <v/>
      </c>
      <c r="P53" s="67"/>
      <c r="Q53" s="68" t="str">
        <f t="shared" si="23"/>
        <v/>
      </c>
      <c r="R53" s="69" t="str">
        <f>IF(P53="","",DATEDIF(P53,ﾘｽﾄ!$E$4,"Y"))</f>
        <v/>
      </c>
      <c r="S53" s="231" t="str">
        <f t="shared" si="22"/>
        <v>123-4567</v>
      </c>
      <c r="T53" s="232" t="str">
        <f t="shared" si="24"/>
        <v>東京都</v>
      </c>
      <c r="U53" s="232" t="str">
        <f t="shared" si="1"/>
        <v>ｘｘｘ区ｘｘｘｘ町</v>
      </c>
      <c r="V53" s="232" t="str">
        <f t="shared" si="25"/>
        <v>７－７－７－１０１</v>
      </c>
      <c r="W53" s="232" t="str">
        <f t="shared" si="26"/>
        <v>03-8888-9999</v>
      </c>
      <c r="X53" s="232" t="str">
        <f t="shared" si="27"/>
        <v>090-0000-0000</v>
      </c>
      <c r="Y53" s="18"/>
      <c r="Z53" s="21"/>
      <c r="AA53" s="189"/>
      <c r="AB53" s="184"/>
      <c r="AC53" s="18"/>
      <c r="AD53" s="21"/>
      <c r="AE53" s="21"/>
      <c r="AF53" s="21"/>
      <c r="AG53" s="77" t="str">
        <f t="shared" si="31"/>
        <v>0:00:00</v>
      </c>
      <c r="AH53" s="35">
        <v>0</v>
      </c>
      <c r="AI53" s="158" t="s">
        <v>72</v>
      </c>
      <c r="AJ53" s="35">
        <v>0</v>
      </c>
      <c r="AK53" s="35">
        <v>0</v>
      </c>
      <c r="AL53" s="158" t="s">
        <v>72</v>
      </c>
      <c r="AM53" s="36" t="s">
        <v>73</v>
      </c>
      <c r="AN53" s="36" t="s">
        <v>73</v>
      </c>
      <c r="AO53" s="79" t="str">
        <f>IFERROR(VLOOKUP(F53,ﾘｽﾄ!$G$3:$J$39,4,FALSE),"")</f>
        <v/>
      </c>
      <c r="AP53" s="81"/>
      <c r="AQ53" s="81"/>
      <c r="AR53" s="121" t="str">
        <f t="shared" si="28"/>
        <v>　</v>
      </c>
      <c r="AS53" s="81" t="str">
        <f t="shared" si="4"/>
        <v/>
      </c>
      <c r="AT53" s="81" t="str">
        <f t="shared" si="4"/>
        <v/>
      </c>
      <c r="AU53" s="121" t="str">
        <f t="shared" si="29"/>
        <v>　</v>
      </c>
      <c r="AV53" s="121" t="str">
        <f t="shared" si="30"/>
        <v xml:space="preserve"> </v>
      </c>
      <c r="AW53" s="82"/>
      <c r="AX53" s="83"/>
      <c r="AY53" s="117"/>
      <c r="AZ53" s="115"/>
      <c r="BA53" s="85"/>
      <c r="BB53" s="93" t="str">
        <f t="shared" si="7"/>
        <v>黒羽大学</v>
      </c>
      <c r="BC53" s="111" t="str">
        <f t="shared" si="8"/>
        <v>03-8888-9999</v>
      </c>
      <c r="BD53" s="110" t="str">
        <f t="shared" si="9"/>
        <v>123-4567</v>
      </c>
      <c r="BE53" s="107" t="str">
        <f t="shared" si="10"/>
        <v>東京都</v>
      </c>
      <c r="BF53" s="107" t="str">
        <f t="shared" si="11"/>
        <v>ｘｘｘ区ｘｘｘｘ町</v>
      </c>
      <c r="BG53" s="110" t="str">
        <f t="shared" si="12"/>
        <v>７－７－７－１０１</v>
      </c>
      <c r="BH53" s="108">
        <f t="shared" si="13"/>
        <v>7</v>
      </c>
      <c r="BI53" s="109" t="str">
        <f t="shared" si="14"/>
        <v>赤坂　一郎</v>
      </c>
      <c r="BJ53" s="110" t="str">
        <f t="shared" si="15"/>
        <v>090-0000-0000</v>
      </c>
      <c r="BK53" s="107" t="str">
        <f t="shared" si="16"/>
        <v>aaaa@kkkk.com</v>
      </c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</row>
    <row r="54" spans="1:84" s="5" customFormat="1" ht="17.25">
      <c r="A54" s="48">
        <v>32</v>
      </c>
      <c r="B54" s="5" t="s">
        <v>235</v>
      </c>
      <c r="C54" s="5">
        <v>3300</v>
      </c>
      <c r="D54" s="65">
        <v>32</v>
      </c>
      <c r="E54" s="159">
        <f t="shared" si="17"/>
        <v>44850</v>
      </c>
      <c r="F54" s="66"/>
      <c r="G54" s="166" t="str">
        <f>IF(F54="","",VLOOKUP(F54,ﾘｽﾄ!$G$3:$J$39,3,FALSE))</f>
        <v/>
      </c>
      <c r="H54" s="167"/>
      <c r="I54" s="167"/>
      <c r="J54" s="167" t="str">
        <f t="shared" si="18"/>
        <v/>
      </c>
      <c r="K54" s="167" t="str">
        <f t="shared" si="18"/>
        <v/>
      </c>
      <c r="L54" s="166" t="str">
        <f t="shared" si="19"/>
        <v>　</v>
      </c>
      <c r="M54" s="121" t="str">
        <f t="shared" si="20"/>
        <v>　</v>
      </c>
      <c r="N54" s="121" t="str">
        <f t="shared" si="21"/>
        <v xml:space="preserve"> </v>
      </c>
      <c r="O54" s="22" t="str">
        <f>IF(F54="","",VLOOKUP(F54,ﾘｽﾄ!$G$3:$K$39,5,FALSE))</f>
        <v/>
      </c>
      <c r="P54" s="67"/>
      <c r="Q54" s="68" t="str">
        <f t="shared" si="23"/>
        <v/>
      </c>
      <c r="R54" s="69" t="str">
        <f>IF(P54="","",DATEDIF(P54,ﾘｽﾄ!$E$4,"Y"))</f>
        <v/>
      </c>
      <c r="S54" s="231" t="str">
        <f t="shared" si="22"/>
        <v>123-4567</v>
      </c>
      <c r="T54" s="232" t="str">
        <f t="shared" si="24"/>
        <v>東京都</v>
      </c>
      <c r="U54" s="232" t="str">
        <f t="shared" si="1"/>
        <v>ｘｘｘ区ｘｘｘｘ町</v>
      </c>
      <c r="V54" s="232" t="str">
        <f t="shared" si="25"/>
        <v>７－７－７－１０１</v>
      </c>
      <c r="W54" s="232" t="str">
        <f t="shared" si="26"/>
        <v>03-8888-9999</v>
      </c>
      <c r="X54" s="232" t="str">
        <f t="shared" si="27"/>
        <v>090-0000-0000</v>
      </c>
      <c r="Y54" s="18"/>
      <c r="Z54" s="21"/>
      <c r="AA54" s="189"/>
      <c r="AB54" s="184"/>
      <c r="AC54" s="18"/>
      <c r="AD54" s="21"/>
      <c r="AE54" s="21"/>
      <c r="AF54" s="21"/>
      <c r="AG54" s="77" t="str">
        <f t="shared" si="31"/>
        <v>0:00:00</v>
      </c>
      <c r="AH54" s="35">
        <v>0</v>
      </c>
      <c r="AI54" s="158" t="s">
        <v>72</v>
      </c>
      <c r="AJ54" s="35">
        <v>0</v>
      </c>
      <c r="AK54" s="35">
        <v>0</v>
      </c>
      <c r="AL54" s="158" t="s">
        <v>72</v>
      </c>
      <c r="AM54" s="36" t="s">
        <v>73</v>
      </c>
      <c r="AN54" s="36" t="s">
        <v>73</v>
      </c>
      <c r="AO54" s="79" t="str">
        <f>IFERROR(VLOOKUP(F54,ﾘｽﾄ!$G$3:$J$39,4,FALSE),"")</f>
        <v/>
      </c>
      <c r="AP54" s="81"/>
      <c r="AQ54" s="81"/>
      <c r="AR54" s="121" t="str">
        <f t="shared" si="28"/>
        <v>　</v>
      </c>
      <c r="AS54" s="81" t="str">
        <f t="shared" si="4"/>
        <v/>
      </c>
      <c r="AT54" s="81" t="str">
        <f t="shared" si="4"/>
        <v/>
      </c>
      <c r="AU54" s="121" t="str">
        <f t="shared" si="29"/>
        <v>　</v>
      </c>
      <c r="AV54" s="121" t="str">
        <f t="shared" si="30"/>
        <v xml:space="preserve"> </v>
      </c>
      <c r="AW54" s="82"/>
      <c r="AX54" s="83"/>
      <c r="AY54" s="117"/>
      <c r="AZ54" s="115"/>
      <c r="BA54" s="85"/>
      <c r="BB54" s="93" t="str">
        <f t="shared" si="7"/>
        <v>黒羽大学</v>
      </c>
      <c r="BC54" s="111" t="str">
        <f t="shared" si="8"/>
        <v>03-8888-9999</v>
      </c>
      <c r="BD54" s="110" t="str">
        <f t="shared" si="9"/>
        <v>123-4567</v>
      </c>
      <c r="BE54" s="107" t="str">
        <f t="shared" si="10"/>
        <v>東京都</v>
      </c>
      <c r="BF54" s="107" t="str">
        <f t="shared" si="11"/>
        <v>ｘｘｘ区ｘｘｘｘ町</v>
      </c>
      <c r="BG54" s="110" t="str">
        <f t="shared" si="12"/>
        <v>７－７－７－１０１</v>
      </c>
      <c r="BH54" s="108">
        <f t="shared" si="13"/>
        <v>7</v>
      </c>
      <c r="BI54" s="109" t="str">
        <f t="shared" si="14"/>
        <v>赤坂　一郎</v>
      </c>
      <c r="BJ54" s="110" t="str">
        <f t="shared" si="15"/>
        <v>090-0000-0000</v>
      </c>
      <c r="BK54" s="107" t="str">
        <f t="shared" si="16"/>
        <v>aaaa@kkkk.com</v>
      </c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</row>
    <row r="55" spans="1:84" s="5" customFormat="1" ht="17.25">
      <c r="A55" s="48">
        <v>33</v>
      </c>
      <c r="B55" s="5" t="s">
        <v>236</v>
      </c>
      <c r="C55" s="5">
        <v>2700</v>
      </c>
      <c r="D55" s="65">
        <v>33</v>
      </c>
      <c r="E55" s="159">
        <f t="shared" si="17"/>
        <v>44850</v>
      </c>
      <c r="F55" s="66"/>
      <c r="G55" s="166" t="str">
        <f>IF(F55="","",VLOOKUP(F55,ﾘｽﾄ!$G$3:$J$39,3,FALSE))</f>
        <v/>
      </c>
      <c r="H55" s="167"/>
      <c r="I55" s="167"/>
      <c r="J55" s="167" t="str">
        <f t="shared" si="18"/>
        <v/>
      </c>
      <c r="K55" s="167" t="str">
        <f t="shared" si="18"/>
        <v/>
      </c>
      <c r="L55" s="166" t="str">
        <f t="shared" si="19"/>
        <v>　</v>
      </c>
      <c r="M55" s="121" t="str">
        <f t="shared" si="20"/>
        <v>　</v>
      </c>
      <c r="N55" s="121" t="str">
        <f t="shared" si="21"/>
        <v xml:space="preserve"> </v>
      </c>
      <c r="O55" s="22" t="str">
        <f>IF(F55="","",VLOOKUP(F55,ﾘｽﾄ!$G$3:$K$39,5,FALSE))</f>
        <v/>
      </c>
      <c r="P55" s="67"/>
      <c r="Q55" s="68" t="str">
        <f t="shared" si="23"/>
        <v/>
      </c>
      <c r="R55" s="69" t="str">
        <f>IF(P55="","",DATEDIF(P55,ﾘｽﾄ!$E$4,"Y"))</f>
        <v/>
      </c>
      <c r="S55" s="231" t="str">
        <f t="shared" si="22"/>
        <v>123-4567</v>
      </c>
      <c r="T55" s="232" t="str">
        <f t="shared" si="24"/>
        <v>東京都</v>
      </c>
      <c r="U55" s="232" t="str">
        <f t="shared" si="1"/>
        <v>ｘｘｘ区ｘｘｘｘ町</v>
      </c>
      <c r="V55" s="232" t="str">
        <f t="shared" si="25"/>
        <v>７－７－７－１０１</v>
      </c>
      <c r="W55" s="232" t="str">
        <f t="shared" si="26"/>
        <v>03-8888-9999</v>
      </c>
      <c r="X55" s="232" t="str">
        <f t="shared" si="27"/>
        <v>090-0000-0000</v>
      </c>
      <c r="Y55" s="18"/>
      <c r="Z55" s="21"/>
      <c r="AA55" s="189"/>
      <c r="AB55" s="184"/>
      <c r="AC55" s="18"/>
      <c r="AD55" s="21"/>
      <c r="AE55" s="21"/>
      <c r="AF55" s="21"/>
      <c r="AG55" s="77" t="str">
        <f t="shared" si="31"/>
        <v>0:00:00</v>
      </c>
      <c r="AH55" s="35">
        <v>0</v>
      </c>
      <c r="AI55" s="158" t="s">
        <v>72</v>
      </c>
      <c r="AJ55" s="35">
        <v>0</v>
      </c>
      <c r="AK55" s="35">
        <v>0</v>
      </c>
      <c r="AL55" s="158" t="s">
        <v>72</v>
      </c>
      <c r="AM55" s="36" t="s">
        <v>73</v>
      </c>
      <c r="AN55" s="36" t="s">
        <v>73</v>
      </c>
      <c r="AO55" s="79" t="str">
        <f>IFERROR(VLOOKUP(F55,ﾘｽﾄ!$G$3:$J$39,4,FALSE),"")</f>
        <v/>
      </c>
      <c r="AP55" s="81"/>
      <c r="AQ55" s="81"/>
      <c r="AR55" s="121" t="str">
        <f t="shared" si="28"/>
        <v>　</v>
      </c>
      <c r="AS55" s="81" t="str">
        <f t="shared" si="4"/>
        <v/>
      </c>
      <c r="AT55" s="81" t="str">
        <f t="shared" si="4"/>
        <v/>
      </c>
      <c r="AU55" s="121" t="str">
        <f t="shared" si="29"/>
        <v>　</v>
      </c>
      <c r="AV55" s="121" t="str">
        <f t="shared" si="30"/>
        <v xml:space="preserve"> </v>
      </c>
      <c r="AW55" s="82"/>
      <c r="AX55" s="83"/>
      <c r="AY55" s="117"/>
      <c r="AZ55" s="115"/>
      <c r="BA55" s="85"/>
      <c r="BB55" s="93" t="str">
        <f t="shared" si="7"/>
        <v>黒羽大学</v>
      </c>
      <c r="BC55" s="111" t="str">
        <f t="shared" si="8"/>
        <v>03-8888-9999</v>
      </c>
      <c r="BD55" s="110" t="str">
        <f t="shared" si="9"/>
        <v>123-4567</v>
      </c>
      <c r="BE55" s="107" t="str">
        <f t="shared" si="10"/>
        <v>東京都</v>
      </c>
      <c r="BF55" s="107" t="str">
        <f t="shared" si="11"/>
        <v>ｘｘｘ区ｘｘｘｘ町</v>
      </c>
      <c r="BG55" s="110" t="str">
        <f t="shared" si="12"/>
        <v>７－７－７－１０１</v>
      </c>
      <c r="BH55" s="108">
        <f t="shared" si="13"/>
        <v>7</v>
      </c>
      <c r="BI55" s="109" t="str">
        <f t="shared" si="14"/>
        <v>赤坂　一郎</v>
      </c>
      <c r="BJ55" s="110" t="str">
        <f t="shared" si="15"/>
        <v>090-0000-0000</v>
      </c>
      <c r="BK55" s="107" t="str">
        <f t="shared" si="16"/>
        <v>aaaa@kkkk.com</v>
      </c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</row>
    <row r="56" spans="1:84" s="5" customFormat="1" ht="17.25">
      <c r="A56" s="48">
        <v>34</v>
      </c>
      <c r="B56" s="5" t="s">
        <v>237</v>
      </c>
      <c r="C56" s="5">
        <v>2700</v>
      </c>
      <c r="D56" s="65">
        <v>34</v>
      </c>
      <c r="E56" s="159">
        <f t="shared" si="17"/>
        <v>44850</v>
      </c>
      <c r="F56" s="66"/>
      <c r="G56" s="166" t="str">
        <f>IF(F56="","",VLOOKUP(F56,ﾘｽﾄ!$G$3:$J$39,3,FALSE))</f>
        <v/>
      </c>
      <c r="H56" s="167"/>
      <c r="I56" s="167"/>
      <c r="J56" s="167" t="str">
        <f t="shared" si="18"/>
        <v/>
      </c>
      <c r="K56" s="167" t="str">
        <f t="shared" si="18"/>
        <v/>
      </c>
      <c r="L56" s="166" t="str">
        <f t="shared" si="19"/>
        <v>　</v>
      </c>
      <c r="M56" s="121" t="str">
        <f t="shared" si="20"/>
        <v>　</v>
      </c>
      <c r="N56" s="121" t="str">
        <f t="shared" si="21"/>
        <v xml:space="preserve"> </v>
      </c>
      <c r="O56" s="22" t="str">
        <f>IF(F56="","",VLOOKUP(F56,ﾘｽﾄ!$G$3:$K$39,5,FALSE))</f>
        <v/>
      </c>
      <c r="P56" s="67"/>
      <c r="Q56" s="68" t="str">
        <f t="shared" si="23"/>
        <v/>
      </c>
      <c r="R56" s="69" t="str">
        <f>IF(P56="","",DATEDIF(P56,ﾘｽﾄ!$E$4,"Y"))</f>
        <v/>
      </c>
      <c r="S56" s="231" t="str">
        <f t="shared" si="22"/>
        <v>123-4567</v>
      </c>
      <c r="T56" s="232" t="str">
        <f t="shared" si="24"/>
        <v>東京都</v>
      </c>
      <c r="U56" s="232" t="str">
        <f t="shared" si="1"/>
        <v>ｘｘｘ区ｘｘｘｘ町</v>
      </c>
      <c r="V56" s="232" t="str">
        <f t="shared" si="25"/>
        <v>７－７－７－１０１</v>
      </c>
      <c r="W56" s="232" t="str">
        <f t="shared" si="26"/>
        <v>03-8888-9999</v>
      </c>
      <c r="X56" s="232" t="str">
        <f t="shared" si="27"/>
        <v>090-0000-0000</v>
      </c>
      <c r="Y56" s="18"/>
      <c r="Z56" s="21"/>
      <c r="AA56" s="189"/>
      <c r="AB56" s="184"/>
      <c r="AC56" s="18"/>
      <c r="AD56" s="21"/>
      <c r="AE56" s="21"/>
      <c r="AF56" s="21"/>
      <c r="AG56" s="77" t="str">
        <f t="shared" si="31"/>
        <v>0:00:00</v>
      </c>
      <c r="AH56" s="35">
        <v>0</v>
      </c>
      <c r="AI56" s="158" t="s">
        <v>72</v>
      </c>
      <c r="AJ56" s="35">
        <v>0</v>
      </c>
      <c r="AK56" s="35">
        <v>0</v>
      </c>
      <c r="AL56" s="158" t="s">
        <v>72</v>
      </c>
      <c r="AM56" s="36" t="s">
        <v>73</v>
      </c>
      <c r="AN56" s="36" t="s">
        <v>73</v>
      </c>
      <c r="AO56" s="79" t="str">
        <f>IFERROR(VLOOKUP(F56,ﾘｽﾄ!$G$3:$J$39,4,FALSE),"")</f>
        <v/>
      </c>
      <c r="AP56" s="81"/>
      <c r="AQ56" s="81"/>
      <c r="AR56" s="121" t="str">
        <f t="shared" si="28"/>
        <v>　</v>
      </c>
      <c r="AS56" s="81" t="str">
        <f t="shared" si="4"/>
        <v/>
      </c>
      <c r="AT56" s="81" t="str">
        <f t="shared" si="4"/>
        <v/>
      </c>
      <c r="AU56" s="121" t="str">
        <f t="shared" si="29"/>
        <v>　</v>
      </c>
      <c r="AV56" s="121" t="str">
        <f t="shared" si="30"/>
        <v xml:space="preserve"> </v>
      </c>
      <c r="AW56" s="82"/>
      <c r="AX56" s="83"/>
      <c r="AY56" s="117"/>
      <c r="AZ56" s="115"/>
      <c r="BA56" s="85"/>
      <c r="BB56" s="93" t="str">
        <f t="shared" si="7"/>
        <v>黒羽大学</v>
      </c>
      <c r="BC56" s="111" t="str">
        <f t="shared" si="8"/>
        <v>03-8888-9999</v>
      </c>
      <c r="BD56" s="110" t="str">
        <f t="shared" si="9"/>
        <v>123-4567</v>
      </c>
      <c r="BE56" s="107" t="str">
        <f t="shared" si="10"/>
        <v>東京都</v>
      </c>
      <c r="BF56" s="107" t="str">
        <f t="shared" si="11"/>
        <v>ｘｘｘ区ｘｘｘｘ町</v>
      </c>
      <c r="BG56" s="110" t="str">
        <f t="shared" si="12"/>
        <v>７－７－７－１０１</v>
      </c>
      <c r="BH56" s="108">
        <f t="shared" si="13"/>
        <v>7</v>
      </c>
      <c r="BI56" s="109" t="str">
        <f t="shared" si="14"/>
        <v>赤坂　一郎</v>
      </c>
      <c r="BJ56" s="110" t="str">
        <f t="shared" si="15"/>
        <v>090-0000-0000</v>
      </c>
      <c r="BK56" s="107" t="str">
        <f t="shared" si="16"/>
        <v>aaaa@kkkk.com</v>
      </c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</row>
    <row r="57" spans="1:84" s="5" customFormat="1" ht="17.25">
      <c r="A57" s="48">
        <v>35</v>
      </c>
      <c r="B57" s="5" t="s">
        <v>238</v>
      </c>
      <c r="C57" s="5">
        <v>2500</v>
      </c>
      <c r="D57" s="65">
        <v>35</v>
      </c>
      <c r="E57" s="159">
        <f t="shared" si="17"/>
        <v>44850</v>
      </c>
      <c r="F57" s="66"/>
      <c r="G57" s="166" t="str">
        <f>IF(F57="","",VLOOKUP(F57,ﾘｽﾄ!$G$3:$J$39,3,FALSE))</f>
        <v/>
      </c>
      <c r="H57" s="167"/>
      <c r="I57" s="167"/>
      <c r="J57" s="167" t="str">
        <f t="shared" si="18"/>
        <v/>
      </c>
      <c r="K57" s="167" t="str">
        <f t="shared" si="18"/>
        <v/>
      </c>
      <c r="L57" s="166" t="str">
        <f t="shared" si="19"/>
        <v>　</v>
      </c>
      <c r="M57" s="121" t="str">
        <f t="shared" si="20"/>
        <v>　</v>
      </c>
      <c r="N57" s="121" t="str">
        <f t="shared" si="21"/>
        <v xml:space="preserve"> </v>
      </c>
      <c r="O57" s="22" t="str">
        <f>IF(F57="","",VLOOKUP(F57,ﾘｽﾄ!$G$3:$K$39,5,FALSE))</f>
        <v/>
      </c>
      <c r="P57" s="67"/>
      <c r="Q57" s="68" t="str">
        <f t="shared" si="23"/>
        <v/>
      </c>
      <c r="R57" s="69" t="str">
        <f>IF(P57="","",DATEDIF(P57,ﾘｽﾄ!$E$4,"Y"))</f>
        <v/>
      </c>
      <c r="S57" s="231" t="str">
        <f t="shared" si="22"/>
        <v>123-4567</v>
      </c>
      <c r="T57" s="232" t="str">
        <f t="shared" si="24"/>
        <v>東京都</v>
      </c>
      <c r="U57" s="232" t="str">
        <f t="shared" si="1"/>
        <v>ｘｘｘ区ｘｘｘｘ町</v>
      </c>
      <c r="V57" s="232" t="str">
        <f t="shared" si="25"/>
        <v>７－７－７－１０１</v>
      </c>
      <c r="W57" s="232" t="str">
        <f t="shared" si="26"/>
        <v>03-8888-9999</v>
      </c>
      <c r="X57" s="232" t="str">
        <f t="shared" si="27"/>
        <v>090-0000-0000</v>
      </c>
      <c r="Y57" s="18"/>
      <c r="Z57" s="21"/>
      <c r="AA57" s="189"/>
      <c r="AB57" s="184"/>
      <c r="AC57" s="18"/>
      <c r="AD57" s="21"/>
      <c r="AE57" s="21"/>
      <c r="AF57" s="21"/>
      <c r="AG57" s="77" t="str">
        <f t="shared" si="31"/>
        <v>0:00:00</v>
      </c>
      <c r="AH57" s="35">
        <v>0</v>
      </c>
      <c r="AI57" s="158" t="s">
        <v>72</v>
      </c>
      <c r="AJ57" s="35">
        <v>0</v>
      </c>
      <c r="AK57" s="35">
        <v>0</v>
      </c>
      <c r="AL57" s="158" t="s">
        <v>72</v>
      </c>
      <c r="AM57" s="36" t="s">
        <v>73</v>
      </c>
      <c r="AN57" s="36" t="s">
        <v>73</v>
      </c>
      <c r="AO57" s="79" t="str">
        <f>IFERROR(VLOOKUP(F57,ﾘｽﾄ!$G$3:$J$39,4,FALSE),"")</f>
        <v/>
      </c>
      <c r="AP57" s="81"/>
      <c r="AQ57" s="81"/>
      <c r="AR57" s="121" t="str">
        <f t="shared" si="28"/>
        <v>　</v>
      </c>
      <c r="AS57" s="81" t="str">
        <f t="shared" si="4"/>
        <v/>
      </c>
      <c r="AT57" s="81" t="str">
        <f t="shared" si="4"/>
        <v/>
      </c>
      <c r="AU57" s="121" t="str">
        <f t="shared" si="29"/>
        <v>　</v>
      </c>
      <c r="AV57" s="121" t="str">
        <f t="shared" si="30"/>
        <v xml:space="preserve"> </v>
      </c>
      <c r="AW57" s="82"/>
      <c r="AX57" s="83"/>
      <c r="AY57" s="117"/>
      <c r="AZ57" s="115"/>
      <c r="BA57" s="85"/>
      <c r="BB57" s="93" t="str">
        <f t="shared" si="7"/>
        <v>黒羽大学</v>
      </c>
      <c r="BC57" s="111" t="str">
        <f t="shared" si="8"/>
        <v>03-8888-9999</v>
      </c>
      <c r="BD57" s="110" t="str">
        <f t="shared" si="9"/>
        <v>123-4567</v>
      </c>
      <c r="BE57" s="107" t="str">
        <f t="shared" si="10"/>
        <v>東京都</v>
      </c>
      <c r="BF57" s="107" t="str">
        <f t="shared" si="11"/>
        <v>ｘｘｘ区ｘｘｘｘ町</v>
      </c>
      <c r="BG57" s="110" t="str">
        <f t="shared" si="12"/>
        <v>７－７－７－１０１</v>
      </c>
      <c r="BH57" s="108">
        <f t="shared" si="13"/>
        <v>7</v>
      </c>
      <c r="BI57" s="109" t="str">
        <f t="shared" si="14"/>
        <v>赤坂　一郎</v>
      </c>
      <c r="BJ57" s="110" t="str">
        <f t="shared" si="15"/>
        <v>090-0000-0000</v>
      </c>
      <c r="BK57" s="107" t="str">
        <f t="shared" si="16"/>
        <v>aaaa@kkkk.com</v>
      </c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</row>
    <row r="58" spans="1:84" s="5" customFormat="1" ht="17.25">
      <c r="A58" s="48">
        <v>36</v>
      </c>
      <c r="B58" s="5" t="s">
        <v>239</v>
      </c>
      <c r="C58" s="5">
        <v>2500</v>
      </c>
      <c r="D58" s="65">
        <v>36</v>
      </c>
      <c r="E58" s="159">
        <f t="shared" si="17"/>
        <v>44850</v>
      </c>
      <c r="F58" s="66"/>
      <c r="G58" s="166" t="str">
        <f>IF(F58="","",VLOOKUP(F58,ﾘｽﾄ!$G$3:$J$39,3,FALSE))</f>
        <v/>
      </c>
      <c r="H58" s="167"/>
      <c r="I58" s="167"/>
      <c r="J58" s="167" t="str">
        <f t="shared" si="18"/>
        <v/>
      </c>
      <c r="K58" s="167" t="str">
        <f t="shared" si="18"/>
        <v/>
      </c>
      <c r="L58" s="166" t="str">
        <f t="shared" si="19"/>
        <v>　</v>
      </c>
      <c r="M58" s="121" t="str">
        <f t="shared" si="20"/>
        <v>　</v>
      </c>
      <c r="N58" s="121" t="str">
        <f t="shared" si="21"/>
        <v xml:space="preserve"> </v>
      </c>
      <c r="O58" s="22" t="str">
        <f>IF(F58="","",VLOOKUP(F58,ﾘｽﾄ!$G$3:$K$39,5,FALSE))</f>
        <v/>
      </c>
      <c r="P58" s="67"/>
      <c r="Q58" s="68" t="str">
        <f t="shared" si="23"/>
        <v/>
      </c>
      <c r="R58" s="69" t="str">
        <f>IF(P58="","",DATEDIF(P58,ﾘｽﾄ!$E$4,"Y"))</f>
        <v/>
      </c>
      <c r="S58" s="231" t="str">
        <f t="shared" si="22"/>
        <v>123-4567</v>
      </c>
      <c r="T58" s="232" t="str">
        <f t="shared" si="24"/>
        <v>東京都</v>
      </c>
      <c r="U58" s="232" t="str">
        <f t="shared" si="1"/>
        <v>ｘｘｘ区ｘｘｘｘ町</v>
      </c>
      <c r="V58" s="232" t="str">
        <f t="shared" si="25"/>
        <v>７－７－７－１０１</v>
      </c>
      <c r="W58" s="232" t="str">
        <f t="shared" si="26"/>
        <v>03-8888-9999</v>
      </c>
      <c r="X58" s="232" t="str">
        <f t="shared" si="27"/>
        <v>090-0000-0000</v>
      </c>
      <c r="Y58" s="18"/>
      <c r="Z58" s="21"/>
      <c r="AA58" s="189"/>
      <c r="AB58" s="184"/>
      <c r="AC58" s="18"/>
      <c r="AD58" s="21"/>
      <c r="AE58" s="21"/>
      <c r="AF58" s="21"/>
      <c r="AG58" s="77" t="str">
        <f t="shared" si="31"/>
        <v>0:00:00</v>
      </c>
      <c r="AH58" s="35">
        <v>0</v>
      </c>
      <c r="AI58" s="158" t="s">
        <v>72</v>
      </c>
      <c r="AJ58" s="35">
        <v>0</v>
      </c>
      <c r="AK58" s="35">
        <v>0</v>
      </c>
      <c r="AL58" s="158" t="s">
        <v>72</v>
      </c>
      <c r="AM58" s="36" t="s">
        <v>73</v>
      </c>
      <c r="AN58" s="36" t="s">
        <v>73</v>
      </c>
      <c r="AO58" s="79" t="str">
        <f>IFERROR(VLOOKUP(F58,ﾘｽﾄ!$G$3:$J$39,4,FALSE),"")</f>
        <v/>
      </c>
      <c r="AP58" s="81"/>
      <c r="AQ58" s="81"/>
      <c r="AR58" s="121" t="str">
        <f t="shared" si="28"/>
        <v>　</v>
      </c>
      <c r="AS58" s="81" t="str">
        <f t="shared" si="4"/>
        <v/>
      </c>
      <c r="AT58" s="81" t="str">
        <f t="shared" si="4"/>
        <v/>
      </c>
      <c r="AU58" s="121" t="str">
        <f t="shared" si="29"/>
        <v>　</v>
      </c>
      <c r="AV58" s="121" t="str">
        <f t="shared" si="30"/>
        <v xml:space="preserve"> </v>
      </c>
      <c r="AW58" s="82"/>
      <c r="AX58" s="83"/>
      <c r="AY58" s="117"/>
      <c r="AZ58" s="115"/>
      <c r="BA58" s="85"/>
      <c r="BB58" s="93" t="str">
        <f t="shared" si="7"/>
        <v>黒羽大学</v>
      </c>
      <c r="BC58" s="111" t="str">
        <f t="shared" si="8"/>
        <v>03-8888-9999</v>
      </c>
      <c r="BD58" s="110" t="str">
        <f t="shared" si="9"/>
        <v>123-4567</v>
      </c>
      <c r="BE58" s="107" t="str">
        <f t="shared" si="10"/>
        <v>東京都</v>
      </c>
      <c r="BF58" s="107" t="str">
        <f t="shared" si="11"/>
        <v>ｘｘｘ区ｘｘｘｘ町</v>
      </c>
      <c r="BG58" s="110" t="str">
        <f t="shared" si="12"/>
        <v>７－７－７－１０１</v>
      </c>
      <c r="BH58" s="108">
        <f t="shared" si="13"/>
        <v>7</v>
      </c>
      <c r="BI58" s="109" t="str">
        <f t="shared" si="14"/>
        <v>赤坂　一郎</v>
      </c>
      <c r="BJ58" s="110" t="str">
        <f t="shared" si="15"/>
        <v>090-0000-0000</v>
      </c>
      <c r="BK58" s="107" t="str">
        <f t="shared" si="16"/>
        <v>aaaa@kkkk.com</v>
      </c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</row>
    <row r="59" spans="1:84" s="5" customFormat="1" ht="17.25">
      <c r="A59" s="48">
        <v>37</v>
      </c>
      <c r="B59" s="5" t="s">
        <v>240</v>
      </c>
      <c r="C59" s="5">
        <v>2500</v>
      </c>
      <c r="D59" s="65">
        <v>37</v>
      </c>
      <c r="E59" s="159">
        <f t="shared" si="17"/>
        <v>44850</v>
      </c>
      <c r="F59" s="66"/>
      <c r="G59" s="166" t="str">
        <f>IF(F59="","",VLOOKUP(F59,ﾘｽﾄ!$G$3:$J$39,3,FALSE))</f>
        <v/>
      </c>
      <c r="H59" s="167"/>
      <c r="I59" s="167"/>
      <c r="J59" s="167" t="str">
        <f t="shared" si="18"/>
        <v/>
      </c>
      <c r="K59" s="167" t="str">
        <f t="shared" si="18"/>
        <v/>
      </c>
      <c r="L59" s="166" t="str">
        <f t="shared" si="19"/>
        <v>　</v>
      </c>
      <c r="M59" s="121" t="str">
        <f t="shared" si="20"/>
        <v>　</v>
      </c>
      <c r="N59" s="121" t="str">
        <f t="shared" si="21"/>
        <v xml:space="preserve"> </v>
      </c>
      <c r="O59" s="22" t="str">
        <f>IF(F59="","",VLOOKUP(F59,ﾘｽﾄ!$G$3:$K$39,5,FALSE))</f>
        <v/>
      </c>
      <c r="P59" s="67"/>
      <c r="Q59" s="68" t="str">
        <f t="shared" si="23"/>
        <v/>
      </c>
      <c r="R59" s="69" t="str">
        <f>IF(P59="","",DATEDIF(P59,ﾘｽﾄ!$E$4,"Y"))</f>
        <v/>
      </c>
      <c r="S59" s="231" t="str">
        <f t="shared" si="22"/>
        <v>123-4567</v>
      </c>
      <c r="T59" s="232" t="str">
        <f t="shared" si="24"/>
        <v>東京都</v>
      </c>
      <c r="U59" s="232" t="str">
        <f t="shared" si="1"/>
        <v>ｘｘｘ区ｘｘｘｘ町</v>
      </c>
      <c r="V59" s="232" t="str">
        <f t="shared" si="25"/>
        <v>７－７－７－１０１</v>
      </c>
      <c r="W59" s="232" t="str">
        <f t="shared" si="26"/>
        <v>03-8888-9999</v>
      </c>
      <c r="X59" s="232" t="str">
        <f t="shared" si="27"/>
        <v>090-0000-0000</v>
      </c>
      <c r="Y59" s="18"/>
      <c r="Z59" s="21"/>
      <c r="AA59" s="189"/>
      <c r="AB59" s="184"/>
      <c r="AC59" s="18"/>
      <c r="AD59" s="21"/>
      <c r="AE59" s="21"/>
      <c r="AF59" s="21"/>
      <c r="AG59" s="77" t="str">
        <f t="shared" si="31"/>
        <v>0:00:00</v>
      </c>
      <c r="AH59" s="35">
        <v>0</v>
      </c>
      <c r="AI59" s="158" t="s">
        <v>72</v>
      </c>
      <c r="AJ59" s="35">
        <v>0</v>
      </c>
      <c r="AK59" s="35">
        <v>0</v>
      </c>
      <c r="AL59" s="158" t="s">
        <v>72</v>
      </c>
      <c r="AM59" s="36" t="s">
        <v>73</v>
      </c>
      <c r="AN59" s="36" t="s">
        <v>73</v>
      </c>
      <c r="AO59" s="79" t="str">
        <f>IFERROR(VLOOKUP(F59,ﾘｽﾄ!$G$3:$J$39,4,FALSE),"")</f>
        <v/>
      </c>
      <c r="AP59" s="81"/>
      <c r="AQ59" s="81"/>
      <c r="AR59" s="121" t="str">
        <f t="shared" si="28"/>
        <v>　</v>
      </c>
      <c r="AS59" s="81" t="str">
        <f t="shared" si="4"/>
        <v/>
      </c>
      <c r="AT59" s="81" t="str">
        <f t="shared" si="4"/>
        <v/>
      </c>
      <c r="AU59" s="121" t="str">
        <f t="shared" si="29"/>
        <v>　</v>
      </c>
      <c r="AV59" s="121" t="str">
        <f t="shared" si="30"/>
        <v xml:space="preserve"> </v>
      </c>
      <c r="AW59" s="82"/>
      <c r="AX59" s="83"/>
      <c r="AY59" s="117"/>
      <c r="AZ59" s="115"/>
      <c r="BA59" s="85"/>
      <c r="BB59" s="93" t="str">
        <f t="shared" si="7"/>
        <v>黒羽大学</v>
      </c>
      <c r="BC59" s="111" t="str">
        <f t="shared" si="8"/>
        <v>03-8888-9999</v>
      </c>
      <c r="BD59" s="110" t="str">
        <f t="shared" si="9"/>
        <v>123-4567</v>
      </c>
      <c r="BE59" s="107" t="str">
        <f t="shared" si="10"/>
        <v>東京都</v>
      </c>
      <c r="BF59" s="107" t="str">
        <f t="shared" si="11"/>
        <v>ｘｘｘ区ｘｘｘｘ町</v>
      </c>
      <c r="BG59" s="110" t="str">
        <f t="shared" si="12"/>
        <v>７－７－７－１０１</v>
      </c>
      <c r="BH59" s="108">
        <f t="shared" si="13"/>
        <v>7</v>
      </c>
      <c r="BI59" s="109" t="str">
        <f t="shared" si="14"/>
        <v>赤坂　一郎</v>
      </c>
      <c r="BJ59" s="110" t="str">
        <f t="shared" si="15"/>
        <v>090-0000-0000</v>
      </c>
      <c r="BK59" s="107" t="str">
        <f t="shared" si="16"/>
        <v>aaaa@kkkk.com</v>
      </c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</row>
    <row r="60" spans="1:84" s="5" customFormat="1" ht="17.25">
      <c r="A60" s="48">
        <v>38</v>
      </c>
      <c r="B60" s="5" t="s">
        <v>241</v>
      </c>
      <c r="C60" s="5">
        <v>4000</v>
      </c>
      <c r="D60" s="65">
        <v>38</v>
      </c>
      <c r="E60" s="159">
        <f t="shared" si="17"/>
        <v>44850</v>
      </c>
      <c r="F60" s="66"/>
      <c r="G60" s="166" t="str">
        <f>IF(F60="","",VLOOKUP(F60,ﾘｽﾄ!$G$3:$J$39,3,FALSE))</f>
        <v/>
      </c>
      <c r="H60" s="167"/>
      <c r="I60" s="167"/>
      <c r="J60" s="167" t="str">
        <f t="shared" si="18"/>
        <v/>
      </c>
      <c r="K60" s="167" t="str">
        <f t="shared" si="18"/>
        <v/>
      </c>
      <c r="L60" s="166" t="str">
        <f t="shared" si="19"/>
        <v>　</v>
      </c>
      <c r="M60" s="121" t="str">
        <f t="shared" si="20"/>
        <v>　</v>
      </c>
      <c r="N60" s="121" t="str">
        <f t="shared" si="21"/>
        <v xml:space="preserve"> </v>
      </c>
      <c r="O60" s="22" t="str">
        <f>IF(F60="","",VLOOKUP(F60,ﾘｽﾄ!$G$3:$K$39,5,FALSE))</f>
        <v/>
      </c>
      <c r="P60" s="67"/>
      <c r="Q60" s="68" t="str">
        <f t="shared" si="23"/>
        <v/>
      </c>
      <c r="R60" s="69" t="str">
        <f>IF(P60="","",DATEDIF(P60,ﾘｽﾄ!$E$4,"Y"))</f>
        <v/>
      </c>
      <c r="S60" s="231" t="str">
        <f t="shared" si="22"/>
        <v>123-4567</v>
      </c>
      <c r="T60" s="232" t="str">
        <f t="shared" si="24"/>
        <v>東京都</v>
      </c>
      <c r="U60" s="232" t="str">
        <f t="shared" si="1"/>
        <v>ｘｘｘ区ｘｘｘｘ町</v>
      </c>
      <c r="V60" s="232" t="str">
        <f t="shared" si="25"/>
        <v>７－７－７－１０１</v>
      </c>
      <c r="W60" s="232" t="str">
        <f t="shared" si="26"/>
        <v>03-8888-9999</v>
      </c>
      <c r="X60" s="232" t="str">
        <f t="shared" si="27"/>
        <v>090-0000-0000</v>
      </c>
      <c r="Y60" s="18"/>
      <c r="Z60" s="21"/>
      <c r="AA60" s="189"/>
      <c r="AB60" s="184"/>
      <c r="AC60" s="18"/>
      <c r="AD60" s="21"/>
      <c r="AE60" s="21"/>
      <c r="AF60" s="21"/>
      <c r="AG60" s="77" t="str">
        <f t="shared" si="31"/>
        <v>0:00:00</v>
      </c>
      <c r="AH60" s="35">
        <v>0</v>
      </c>
      <c r="AI60" s="158" t="s">
        <v>72</v>
      </c>
      <c r="AJ60" s="35">
        <v>0</v>
      </c>
      <c r="AK60" s="35">
        <v>0</v>
      </c>
      <c r="AL60" s="158" t="s">
        <v>72</v>
      </c>
      <c r="AM60" s="36" t="s">
        <v>73</v>
      </c>
      <c r="AN60" s="36" t="s">
        <v>73</v>
      </c>
      <c r="AO60" s="79" t="str">
        <f>IFERROR(VLOOKUP(F60,ﾘｽﾄ!$G$3:$J$39,4,FALSE),"")</f>
        <v/>
      </c>
      <c r="AP60" s="81"/>
      <c r="AQ60" s="81"/>
      <c r="AR60" s="121" t="str">
        <f t="shared" si="28"/>
        <v>　</v>
      </c>
      <c r="AS60" s="81" t="str">
        <f t="shared" si="4"/>
        <v/>
      </c>
      <c r="AT60" s="81" t="str">
        <f t="shared" si="4"/>
        <v/>
      </c>
      <c r="AU60" s="121" t="str">
        <f t="shared" si="29"/>
        <v>　</v>
      </c>
      <c r="AV60" s="121" t="str">
        <f t="shared" si="30"/>
        <v xml:space="preserve"> </v>
      </c>
      <c r="AW60" s="82"/>
      <c r="AX60" s="83"/>
      <c r="AY60" s="117"/>
      <c r="AZ60" s="115"/>
      <c r="BA60" s="85"/>
      <c r="BB60" s="93" t="str">
        <f t="shared" si="7"/>
        <v>黒羽大学</v>
      </c>
      <c r="BC60" s="111" t="str">
        <f t="shared" si="8"/>
        <v>03-8888-9999</v>
      </c>
      <c r="BD60" s="110" t="str">
        <f t="shared" si="9"/>
        <v>123-4567</v>
      </c>
      <c r="BE60" s="107" t="str">
        <f t="shared" si="10"/>
        <v>東京都</v>
      </c>
      <c r="BF60" s="107" t="str">
        <f t="shared" si="11"/>
        <v>ｘｘｘ区ｘｘｘｘ町</v>
      </c>
      <c r="BG60" s="110" t="str">
        <f t="shared" si="12"/>
        <v>７－７－７－１０１</v>
      </c>
      <c r="BH60" s="108">
        <f t="shared" si="13"/>
        <v>7</v>
      </c>
      <c r="BI60" s="109" t="str">
        <f t="shared" si="14"/>
        <v>赤坂　一郎</v>
      </c>
      <c r="BJ60" s="110" t="str">
        <f t="shared" si="15"/>
        <v>090-0000-0000</v>
      </c>
      <c r="BK60" s="107" t="str">
        <f t="shared" si="16"/>
        <v>aaaa@kkkk.com</v>
      </c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</row>
    <row r="61" spans="1:84" s="5" customFormat="1" ht="17.25">
      <c r="A61" s="48"/>
      <c r="D61" s="65">
        <v>39</v>
      </c>
      <c r="E61" s="159">
        <f t="shared" si="17"/>
        <v>44850</v>
      </c>
      <c r="F61" s="66"/>
      <c r="G61" s="166" t="str">
        <f>IF(F61="","",VLOOKUP(F61,ﾘｽﾄ!$G$3:$J$39,3,FALSE))</f>
        <v/>
      </c>
      <c r="H61" s="167"/>
      <c r="I61" s="167"/>
      <c r="J61" s="167" t="str">
        <f t="shared" si="18"/>
        <v/>
      </c>
      <c r="K61" s="167" t="str">
        <f t="shared" si="18"/>
        <v/>
      </c>
      <c r="L61" s="166" t="str">
        <f t="shared" si="19"/>
        <v>　</v>
      </c>
      <c r="M61" s="121" t="str">
        <f t="shared" si="20"/>
        <v>　</v>
      </c>
      <c r="N61" s="121" t="str">
        <f t="shared" si="21"/>
        <v xml:space="preserve"> </v>
      </c>
      <c r="O61" s="22" t="str">
        <f>IF(F61="","",VLOOKUP(F61,ﾘｽﾄ!$G$3:$K$39,5,FALSE))</f>
        <v/>
      </c>
      <c r="P61" s="67"/>
      <c r="Q61" s="68" t="str">
        <f t="shared" si="23"/>
        <v/>
      </c>
      <c r="R61" s="69" t="str">
        <f>IF(P61="","",DATEDIF(P61,ﾘｽﾄ!$E$4,"Y"))</f>
        <v/>
      </c>
      <c r="S61" s="231" t="str">
        <f t="shared" si="22"/>
        <v>123-4567</v>
      </c>
      <c r="T61" s="232" t="str">
        <f t="shared" si="24"/>
        <v>東京都</v>
      </c>
      <c r="U61" s="232" t="str">
        <f t="shared" si="1"/>
        <v>ｘｘｘ区ｘｘｘｘ町</v>
      </c>
      <c r="V61" s="232" t="str">
        <f t="shared" si="25"/>
        <v>７－７－７－１０１</v>
      </c>
      <c r="W61" s="232" t="str">
        <f t="shared" si="26"/>
        <v>03-8888-9999</v>
      </c>
      <c r="X61" s="232" t="str">
        <f t="shared" si="27"/>
        <v>090-0000-0000</v>
      </c>
      <c r="Y61" s="18"/>
      <c r="Z61" s="21"/>
      <c r="AA61" s="189"/>
      <c r="AB61" s="184"/>
      <c r="AC61" s="18"/>
      <c r="AD61" s="21"/>
      <c r="AE61" s="21"/>
      <c r="AF61" s="21"/>
      <c r="AG61" s="77" t="str">
        <f t="shared" si="31"/>
        <v>0:00:00</v>
      </c>
      <c r="AH61" s="35">
        <v>0</v>
      </c>
      <c r="AI61" s="158" t="s">
        <v>72</v>
      </c>
      <c r="AJ61" s="35">
        <v>0</v>
      </c>
      <c r="AK61" s="35">
        <v>0</v>
      </c>
      <c r="AL61" s="158" t="s">
        <v>72</v>
      </c>
      <c r="AM61" s="36" t="s">
        <v>73</v>
      </c>
      <c r="AN61" s="36" t="s">
        <v>73</v>
      </c>
      <c r="AO61" s="79" t="str">
        <f>IFERROR(VLOOKUP(F61,ﾘｽﾄ!$G$3:$J$39,4,FALSE),"")</f>
        <v/>
      </c>
      <c r="AP61" s="81"/>
      <c r="AQ61" s="81"/>
      <c r="AR61" s="121" t="str">
        <f t="shared" si="28"/>
        <v>　</v>
      </c>
      <c r="AS61" s="81" t="str">
        <f t="shared" si="4"/>
        <v/>
      </c>
      <c r="AT61" s="81" t="str">
        <f t="shared" si="4"/>
        <v/>
      </c>
      <c r="AU61" s="121" t="str">
        <f t="shared" si="29"/>
        <v>　</v>
      </c>
      <c r="AV61" s="121" t="str">
        <f t="shared" si="30"/>
        <v xml:space="preserve"> </v>
      </c>
      <c r="AW61" s="82"/>
      <c r="AX61" s="83"/>
      <c r="AY61" s="117"/>
      <c r="AZ61" s="115"/>
      <c r="BA61" s="85"/>
      <c r="BB61" s="93" t="str">
        <f t="shared" si="7"/>
        <v>黒羽大学</v>
      </c>
      <c r="BC61" s="111" t="str">
        <f t="shared" si="8"/>
        <v>03-8888-9999</v>
      </c>
      <c r="BD61" s="110" t="str">
        <f t="shared" si="9"/>
        <v>123-4567</v>
      </c>
      <c r="BE61" s="107" t="str">
        <f t="shared" si="10"/>
        <v>東京都</v>
      </c>
      <c r="BF61" s="107" t="str">
        <f t="shared" si="11"/>
        <v>ｘｘｘ区ｘｘｘｘ町</v>
      </c>
      <c r="BG61" s="110" t="str">
        <f t="shared" si="12"/>
        <v>７－７－７－１０１</v>
      </c>
      <c r="BH61" s="108">
        <f t="shared" si="13"/>
        <v>7</v>
      </c>
      <c r="BI61" s="109" t="str">
        <f t="shared" si="14"/>
        <v>赤坂　一郎</v>
      </c>
      <c r="BJ61" s="110" t="str">
        <f t="shared" si="15"/>
        <v>090-0000-0000</v>
      </c>
      <c r="BK61" s="107" t="str">
        <f t="shared" si="16"/>
        <v>aaaa@kkkk.com</v>
      </c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</row>
    <row r="62" spans="1:84" s="5" customFormat="1" ht="17.25">
      <c r="A62" s="48"/>
      <c r="D62" s="65">
        <v>40</v>
      </c>
      <c r="E62" s="159">
        <f t="shared" si="17"/>
        <v>44850</v>
      </c>
      <c r="F62" s="66"/>
      <c r="G62" s="166" t="str">
        <f>IF(F62="","",VLOOKUP(F62,ﾘｽﾄ!$G$3:$J$39,3,FALSE))</f>
        <v/>
      </c>
      <c r="H62" s="167"/>
      <c r="I62" s="167"/>
      <c r="J62" s="167" t="str">
        <f t="shared" si="18"/>
        <v/>
      </c>
      <c r="K62" s="167" t="str">
        <f t="shared" si="18"/>
        <v/>
      </c>
      <c r="L62" s="166" t="str">
        <f t="shared" si="19"/>
        <v>　</v>
      </c>
      <c r="M62" s="121" t="str">
        <f t="shared" si="20"/>
        <v>　</v>
      </c>
      <c r="N62" s="121" t="str">
        <f t="shared" si="21"/>
        <v xml:space="preserve"> </v>
      </c>
      <c r="O62" s="22" t="str">
        <f>IF(F62="","",VLOOKUP(F62,ﾘｽﾄ!$G$3:$K$39,5,FALSE))</f>
        <v/>
      </c>
      <c r="P62" s="67"/>
      <c r="Q62" s="68" t="str">
        <f t="shared" si="23"/>
        <v/>
      </c>
      <c r="R62" s="69" t="str">
        <f>IF(P62="","",DATEDIF(P62,ﾘｽﾄ!$E$4,"Y"))</f>
        <v/>
      </c>
      <c r="S62" s="231" t="str">
        <f t="shared" si="22"/>
        <v>123-4567</v>
      </c>
      <c r="T62" s="232" t="str">
        <f t="shared" si="24"/>
        <v>東京都</v>
      </c>
      <c r="U62" s="232" t="str">
        <f t="shared" si="1"/>
        <v>ｘｘｘ区ｘｘｘｘ町</v>
      </c>
      <c r="V62" s="232" t="str">
        <f t="shared" si="25"/>
        <v>７－７－７－１０１</v>
      </c>
      <c r="W62" s="232" t="str">
        <f t="shared" si="26"/>
        <v>03-8888-9999</v>
      </c>
      <c r="X62" s="232" t="str">
        <f t="shared" si="27"/>
        <v>090-0000-0000</v>
      </c>
      <c r="Y62" s="18"/>
      <c r="Z62" s="21"/>
      <c r="AA62" s="189"/>
      <c r="AB62" s="184"/>
      <c r="AC62" s="18"/>
      <c r="AD62" s="21"/>
      <c r="AE62" s="21"/>
      <c r="AF62" s="21"/>
      <c r="AG62" s="77" t="str">
        <f t="shared" si="31"/>
        <v>0:00:00</v>
      </c>
      <c r="AH62" s="35">
        <v>0</v>
      </c>
      <c r="AI62" s="158" t="s">
        <v>72</v>
      </c>
      <c r="AJ62" s="35">
        <v>0</v>
      </c>
      <c r="AK62" s="35">
        <v>0</v>
      </c>
      <c r="AL62" s="158" t="s">
        <v>72</v>
      </c>
      <c r="AM62" s="36" t="s">
        <v>73</v>
      </c>
      <c r="AN62" s="36" t="s">
        <v>73</v>
      </c>
      <c r="AO62" s="79" t="str">
        <f>IFERROR(VLOOKUP(F62,ﾘｽﾄ!$G$3:$J$39,4,FALSE),"")</f>
        <v/>
      </c>
      <c r="AP62" s="81"/>
      <c r="AQ62" s="81"/>
      <c r="AR62" s="121" t="str">
        <f t="shared" si="28"/>
        <v>　</v>
      </c>
      <c r="AS62" s="81" t="str">
        <f t="shared" si="4"/>
        <v/>
      </c>
      <c r="AT62" s="81" t="str">
        <f t="shared" si="4"/>
        <v/>
      </c>
      <c r="AU62" s="121" t="str">
        <f t="shared" si="29"/>
        <v>　</v>
      </c>
      <c r="AV62" s="121" t="str">
        <f t="shared" si="30"/>
        <v xml:space="preserve"> </v>
      </c>
      <c r="AW62" s="82"/>
      <c r="AX62" s="83"/>
      <c r="AY62" s="117"/>
      <c r="AZ62" s="115"/>
      <c r="BA62" s="85"/>
      <c r="BB62" s="93" t="str">
        <f t="shared" si="7"/>
        <v>黒羽大学</v>
      </c>
      <c r="BC62" s="111" t="str">
        <f t="shared" si="8"/>
        <v>03-8888-9999</v>
      </c>
      <c r="BD62" s="110" t="str">
        <f t="shared" si="9"/>
        <v>123-4567</v>
      </c>
      <c r="BE62" s="107" t="str">
        <f t="shared" si="10"/>
        <v>東京都</v>
      </c>
      <c r="BF62" s="107" t="str">
        <f t="shared" si="11"/>
        <v>ｘｘｘ区ｘｘｘｘ町</v>
      </c>
      <c r="BG62" s="110" t="str">
        <f t="shared" si="12"/>
        <v>７－７－７－１０１</v>
      </c>
      <c r="BH62" s="108">
        <f t="shared" si="13"/>
        <v>7</v>
      </c>
      <c r="BI62" s="109" t="str">
        <f t="shared" si="14"/>
        <v>赤坂　一郎</v>
      </c>
      <c r="BJ62" s="110" t="str">
        <f t="shared" si="15"/>
        <v>090-0000-0000</v>
      </c>
      <c r="BK62" s="107" t="str">
        <f t="shared" si="16"/>
        <v>aaaa@kkkk.com</v>
      </c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</row>
    <row r="63" spans="1:84" s="5" customFormat="1" ht="17.25">
      <c r="A63" s="48"/>
      <c r="D63" s="65">
        <v>41</v>
      </c>
      <c r="E63" s="159">
        <f t="shared" si="17"/>
        <v>44850</v>
      </c>
      <c r="F63" s="66"/>
      <c r="G63" s="166" t="str">
        <f>IF(F63="","",VLOOKUP(F63,ﾘｽﾄ!$G$3:$J$39,3,FALSE))</f>
        <v/>
      </c>
      <c r="H63" s="167"/>
      <c r="I63" s="167"/>
      <c r="J63" s="167" t="str">
        <f t="shared" si="18"/>
        <v/>
      </c>
      <c r="K63" s="167" t="str">
        <f t="shared" si="18"/>
        <v/>
      </c>
      <c r="L63" s="166" t="str">
        <f t="shared" si="19"/>
        <v>　</v>
      </c>
      <c r="M63" s="121" t="str">
        <f t="shared" si="20"/>
        <v>　</v>
      </c>
      <c r="N63" s="121" t="str">
        <f t="shared" si="21"/>
        <v xml:space="preserve"> </v>
      </c>
      <c r="O63" s="22" t="str">
        <f>IF(F63="","",VLOOKUP(F63,ﾘｽﾄ!$G$3:$K$39,5,FALSE))</f>
        <v/>
      </c>
      <c r="P63" s="67"/>
      <c r="Q63" s="68" t="str">
        <f t="shared" si="23"/>
        <v/>
      </c>
      <c r="R63" s="69" t="str">
        <f>IF(P63="","",DATEDIF(P63,ﾘｽﾄ!$E$4,"Y"))</f>
        <v/>
      </c>
      <c r="S63" s="231" t="str">
        <f t="shared" si="22"/>
        <v>123-4567</v>
      </c>
      <c r="T63" s="232" t="str">
        <f t="shared" si="24"/>
        <v>東京都</v>
      </c>
      <c r="U63" s="232" t="str">
        <f t="shared" si="1"/>
        <v>ｘｘｘ区ｘｘｘｘ町</v>
      </c>
      <c r="V63" s="232" t="str">
        <f t="shared" si="25"/>
        <v>７－７－７－１０１</v>
      </c>
      <c r="W63" s="232" t="str">
        <f t="shared" si="26"/>
        <v>03-8888-9999</v>
      </c>
      <c r="X63" s="232" t="str">
        <f t="shared" si="27"/>
        <v>090-0000-0000</v>
      </c>
      <c r="Y63" s="18"/>
      <c r="Z63" s="21"/>
      <c r="AA63" s="189"/>
      <c r="AB63" s="184"/>
      <c r="AC63" s="18"/>
      <c r="AD63" s="21"/>
      <c r="AE63" s="21"/>
      <c r="AF63" s="21"/>
      <c r="AG63" s="77" t="str">
        <f t="shared" si="31"/>
        <v>0:00:00</v>
      </c>
      <c r="AH63" s="35">
        <v>0</v>
      </c>
      <c r="AI63" s="158" t="s">
        <v>72</v>
      </c>
      <c r="AJ63" s="35">
        <v>0</v>
      </c>
      <c r="AK63" s="35">
        <v>0</v>
      </c>
      <c r="AL63" s="158" t="s">
        <v>72</v>
      </c>
      <c r="AM63" s="36" t="s">
        <v>73</v>
      </c>
      <c r="AN63" s="36" t="s">
        <v>73</v>
      </c>
      <c r="AO63" s="79" t="str">
        <f>IFERROR(VLOOKUP(F63,ﾘｽﾄ!$G$3:$J$39,4,FALSE),"")</f>
        <v/>
      </c>
      <c r="AP63" s="81"/>
      <c r="AQ63" s="81"/>
      <c r="AR63" s="121" t="str">
        <f t="shared" si="28"/>
        <v>　</v>
      </c>
      <c r="AS63" s="81" t="str">
        <f t="shared" si="4"/>
        <v/>
      </c>
      <c r="AT63" s="81" t="str">
        <f t="shared" si="4"/>
        <v/>
      </c>
      <c r="AU63" s="121" t="str">
        <f t="shared" si="29"/>
        <v>　</v>
      </c>
      <c r="AV63" s="121" t="str">
        <f t="shared" si="30"/>
        <v xml:space="preserve"> </v>
      </c>
      <c r="AW63" s="82"/>
      <c r="AX63" s="83"/>
      <c r="AY63" s="117"/>
      <c r="AZ63" s="115"/>
      <c r="BA63" s="85"/>
      <c r="BB63" s="93" t="str">
        <f t="shared" si="7"/>
        <v>黒羽大学</v>
      </c>
      <c r="BC63" s="111" t="str">
        <f t="shared" si="8"/>
        <v>03-8888-9999</v>
      </c>
      <c r="BD63" s="110" t="str">
        <f t="shared" si="9"/>
        <v>123-4567</v>
      </c>
      <c r="BE63" s="107" t="str">
        <f t="shared" si="10"/>
        <v>東京都</v>
      </c>
      <c r="BF63" s="107" t="str">
        <f t="shared" si="11"/>
        <v>ｘｘｘ区ｘｘｘｘ町</v>
      </c>
      <c r="BG63" s="110" t="str">
        <f t="shared" si="12"/>
        <v>７－７－７－１０１</v>
      </c>
      <c r="BH63" s="108">
        <f t="shared" si="13"/>
        <v>7</v>
      </c>
      <c r="BI63" s="109" t="str">
        <f t="shared" si="14"/>
        <v>赤坂　一郎</v>
      </c>
      <c r="BJ63" s="110" t="str">
        <f t="shared" si="15"/>
        <v>090-0000-0000</v>
      </c>
      <c r="BK63" s="107" t="str">
        <f t="shared" si="16"/>
        <v>aaaa@kkkk.com</v>
      </c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</row>
    <row r="64" spans="1:84" s="5" customFormat="1" ht="17.25">
      <c r="A64" s="48"/>
      <c r="D64" s="65">
        <v>42</v>
      </c>
      <c r="E64" s="159">
        <f t="shared" si="17"/>
        <v>44850</v>
      </c>
      <c r="F64" s="66"/>
      <c r="G64" s="166" t="str">
        <f>IF(F64="","",VLOOKUP(F64,ﾘｽﾄ!$G$3:$J$39,3,FALSE))</f>
        <v/>
      </c>
      <c r="H64" s="167"/>
      <c r="I64" s="167"/>
      <c r="J64" s="167" t="str">
        <f t="shared" si="18"/>
        <v/>
      </c>
      <c r="K64" s="167" t="str">
        <f t="shared" si="18"/>
        <v/>
      </c>
      <c r="L64" s="166" t="str">
        <f t="shared" si="19"/>
        <v>　</v>
      </c>
      <c r="M64" s="121" t="str">
        <f t="shared" si="20"/>
        <v>　</v>
      </c>
      <c r="N64" s="121" t="str">
        <f t="shared" si="21"/>
        <v xml:space="preserve"> </v>
      </c>
      <c r="O64" s="22" t="str">
        <f>IF(F64="","",VLOOKUP(F64,ﾘｽﾄ!$G$3:$K$39,5,FALSE))</f>
        <v/>
      </c>
      <c r="P64" s="67"/>
      <c r="Q64" s="68" t="str">
        <f t="shared" si="23"/>
        <v/>
      </c>
      <c r="R64" s="69" t="str">
        <f>IF(P64="","",DATEDIF(P64,ﾘｽﾄ!$E$4,"Y"))</f>
        <v/>
      </c>
      <c r="S64" s="231" t="str">
        <f t="shared" si="22"/>
        <v>123-4567</v>
      </c>
      <c r="T64" s="232" t="str">
        <f t="shared" si="24"/>
        <v>東京都</v>
      </c>
      <c r="U64" s="232" t="str">
        <f t="shared" si="1"/>
        <v>ｘｘｘ区ｘｘｘｘ町</v>
      </c>
      <c r="V64" s="232" t="str">
        <f t="shared" si="25"/>
        <v>７－７－７－１０１</v>
      </c>
      <c r="W64" s="232" t="str">
        <f t="shared" si="26"/>
        <v>03-8888-9999</v>
      </c>
      <c r="X64" s="232" t="str">
        <f t="shared" si="27"/>
        <v>090-0000-0000</v>
      </c>
      <c r="Y64" s="18"/>
      <c r="Z64" s="21"/>
      <c r="AA64" s="189"/>
      <c r="AB64" s="184"/>
      <c r="AC64" s="18"/>
      <c r="AD64" s="21"/>
      <c r="AE64" s="21"/>
      <c r="AF64" s="21"/>
      <c r="AG64" s="77" t="str">
        <f t="shared" si="31"/>
        <v>0:00:00</v>
      </c>
      <c r="AH64" s="35">
        <v>0</v>
      </c>
      <c r="AI64" s="158" t="s">
        <v>72</v>
      </c>
      <c r="AJ64" s="35">
        <v>0</v>
      </c>
      <c r="AK64" s="35">
        <v>0</v>
      </c>
      <c r="AL64" s="158" t="s">
        <v>72</v>
      </c>
      <c r="AM64" s="36" t="s">
        <v>73</v>
      </c>
      <c r="AN64" s="36" t="s">
        <v>73</v>
      </c>
      <c r="AO64" s="79" t="str">
        <f>IFERROR(VLOOKUP(F64,ﾘｽﾄ!$G$3:$J$39,4,FALSE),"")</f>
        <v/>
      </c>
      <c r="AP64" s="81"/>
      <c r="AQ64" s="81"/>
      <c r="AR64" s="121" t="str">
        <f t="shared" si="28"/>
        <v>　</v>
      </c>
      <c r="AS64" s="81" t="str">
        <f t="shared" si="4"/>
        <v/>
      </c>
      <c r="AT64" s="81" t="str">
        <f t="shared" si="4"/>
        <v/>
      </c>
      <c r="AU64" s="121" t="str">
        <f t="shared" si="29"/>
        <v>　</v>
      </c>
      <c r="AV64" s="121" t="str">
        <f t="shared" si="30"/>
        <v xml:space="preserve"> </v>
      </c>
      <c r="AW64" s="82"/>
      <c r="AX64" s="83"/>
      <c r="AY64" s="117"/>
      <c r="AZ64" s="115"/>
      <c r="BA64" s="85"/>
      <c r="BB64" s="93" t="str">
        <f t="shared" si="7"/>
        <v>黒羽大学</v>
      </c>
      <c r="BC64" s="111" t="str">
        <f t="shared" si="8"/>
        <v>03-8888-9999</v>
      </c>
      <c r="BD64" s="110" t="str">
        <f t="shared" si="9"/>
        <v>123-4567</v>
      </c>
      <c r="BE64" s="107" t="str">
        <f t="shared" si="10"/>
        <v>東京都</v>
      </c>
      <c r="BF64" s="107" t="str">
        <f t="shared" si="11"/>
        <v>ｘｘｘ区ｘｘｘｘ町</v>
      </c>
      <c r="BG64" s="110" t="str">
        <f t="shared" si="12"/>
        <v>７－７－７－１０１</v>
      </c>
      <c r="BH64" s="108">
        <f t="shared" si="13"/>
        <v>7</v>
      </c>
      <c r="BI64" s="109" t="str">
        <f t="shared" si="14"/>
        <v>赤坂　一郎</v>
      </c>
      <c r="BJ64" s="110" t="str">
        <f t="shared" si="15"/>
        <v>090-0000-0000</v>
      </c>
      <c r="BK64" s="107" t="str">
        <f t="shared" si="16"/>
        <v>aaaa@kkkk.com</v>
      </c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</row>
    <row r="65" spans="1:84" s="5" customFormat="1" ht="17.25">
      <c r="A65" s="48"/>
      <c r="D65" s="65">
        <v>43</v>
      </c>
      <c r="E65" s="159">
        <f t="shared" si="17"/>
        <v>44850</v>
      </c>
      <c r="F65" s="66"/>
      <c r="G65" s="166" t="str">
        <f>IF(F65="","",VLOOKUP(F65,ﾘｽﾄ!$G$3:$J$39,3,FALSE))</f>
        <v/>
      </c>
      <c r="H65" s="167"/>
      <c r="I65" s="167"/>
      <c r="J65" s="167" t="str">
        <f t="shared" si="18"/>
        <v/>
      </c>
      <c r="K65" s="167" t="str">
        <f t="shared" si="18"/>
        <v/>
      </c>
      <c r="L65" s="166" t="str">
        <f t="shared" si="19"/>
        <v>　</v>
      </c>
      <c r="M65" s="121" t="str">
        <f t="shared" si="20"/>
        <v>　</v>
      </c>
      <c r="N65" s="121" t="str">
        <f t="shared" si="21"/>
        <v xml:space="preserve"> </v>
      </c>
      <c r="O65" s="22" t="str">
        <f>IF(F65="","",VLOOKUP(F65,ﾘｽﾄ!$G$3:$K$39,5,FALSE))</f>
        <v/>
      </c>
      <c r="P65" s="67"/>
      <c r="Q65" s="68" t="str">
        <f t="shared" si="23"/>
        <v/>
      </c>
      <c r="R65" s="69" t="str">
        <f>IF(P65="","",DATEDIF(P65,ﾘｽﾄ!$E$4,"Y"))</f>
        <v/>
      </c>
      <c r="S65" s="231" t="str">
        <f t="shared" si="22"/>
        <v>123-4567</v>
      </c>
      <c r="T65" s="232" t="str">
        <f t="shared" si="24"/>
        <v>東京都</v>
      </c>
      <c r="U65" s="232" t="str">
        <f t="shared" si="1"/>
        <v>ｘｘｘ区ｘｘｘｘ町</v>
      </c>
      <c r="V65" s="232" t="str">
        <f t="shared" si="25"/>
        <v>７－７－７－１０１</v>
      </c>
      <c r="W65" s="232" t="str">
        <f t="shared" si="26"/>
        <v>03-8888-9999</v>
      </c>
      <c r="X65" s="232" t="str">
        <f t="shared" si="27"/>
        <v>090-0000-0000</v>
      </c>
      <c r="Y65" s="18"/>
      <c r="Z65" s="21"/>
      <c r="AA65" s="189"/>
      <c r="AB65" s="184"/>
      <c r="AC65" s="18"/>
      <c r="AD65" s="21"/>
      <c r="AE65" s="21"/>
      <c r="AF65" s="21"/>
      <c r="AG65" s="77" t="str">
        <f t="shared" si="31"/>
        <v>0:00:00</v>
      </c>
      <c r="AH65" s="35">
        <v>0</v>
      </c>
      <c r="AI65" s="158" t="s">
        <v>72</v>
      </c>
      <c r="AJ65" s="35">
        <v>0</v>
      </c>
      <c r="AK65" s="35">
        <v>0</v>
      </c>
      <c r="AL65" s="158" t="s">
        <v>72</v>
      </c>
      <c r="AM65" s="36" t="s">
        <v>73</v>
      </c>
      <c r="AN65" s="36" t="s">
        <v>73</v>
      </c>
      <c r="AO65" s="79" t="str">
        <f>IFERROR(VLOOKUP(F65,ﾘｽﾄ!$G$3:$J$39,4,FALSE),"")</f>
        <v/>
      </c>
      <c r="AP65" s="81"/>
      <c r="AQ65" s="81"/>
      <c r="AR65" s="121" t="str">
        <f t="shared" si="28"/>
        <v>　</v>
      </c>
      <c r="AS65" s="81" t="str">
        <f t="shared" si="4"/>
        <v/>
      </c>
      <c r="AT65" s="81" t="str">
        <f t="shared" si="4"/>
        <v/>
      </c>
      <c r="AU65" s="121" t="str">
        <f t="shared" si="29"/>
        <v>　</v>
      </c>
      <c r="AV65" s="121" t="str">
        <f t="shared" si="30"/>
        <v xml:space="preserve"> </v>
      </c>
      <c r="AW65" s="82"/>
      <c r="AX65" s="83"/>
      <c r="AY65" s="117"/>
      <c r="AZ65" s="115"/>
      <c r="BA65" s="85"/>
      <c r="BB65" s="93" t="str">
        <f t="shared" si="7"/>
        <v>黒羽大学</v>
      </c>
      <c r="BC65" s="111" t="str">
        <f t="shared" si="8"/>
        <v>03-8888-9999</v>
      </c>
      <c r="BD65" s="110" t="str">
        <f t="shared" si="9"/>
        <v>123-4567</v>
      </c>
      <c r="BE65" s="107" t="str">
        <f t="shared" si="10"/>
        <v>東京都</v>
      </c>
      <c r="BF65" s="107" t="str">
        <f t="shared" si="11"/>
        <v>ｘｘｘ区ｘｘｘｘ町</v>
      </c>
      <c r="BG65" s="110" t="str">
        <f t="shared" si="12"/>
        <v>７－７－７－１０１</v>
      </c>
      <c r="BH65" s="108">
        <f t="shared" si="13"/>
        <v>7</v>
      </c>
      <c r="BI65" s="109" t="str">
        <f t="shared" si="14"/>
        <v>赤坂　一郎</v>
      </c>
      <c r="BJ65" s="110" t="str">
        <f t="shared" si="15"/>
        <v>090-0000-0000</v>
      </c>
      <c r="BK65" s="107" t="str">
        <f t="shared" si="16"/>
        <v>aaaa@kkkk.com</v>
      </c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</row>
    <row r="66" spans="1:84" s="5" customFormat="1" ht="17.25">
      <c r="A66" s="48"/>
      <c r="D66" s="65">
        <v>44</v>
      </c>
      <c r="E66" s="159">
        <f t="shared" si="17"/>
        <v>44850</v>
      </c>
      <c r="F66" s="66"/>
      <c r="G66" s="166" t="str">
        <f>IF(F66="","",VLOOKUP(F66,ﾘｽﾄ!$G$3:$J$39,3,FALSE))</f>
        <v/>
      </c>
      <c r="H66" s="167"/>
      <c r="I66" s="167"/>
      <c r="J66" s="167" t="str">
        <f t="shared" si="18"/>
        <v/>
      </c>
      <c r="K66" s="167" t="str">
        <f t="shared" si="18"/>
        <v/>
      </c>
      <c r="L66" s="166" t="str">
        <f t="shared" si="19"/>
        <v>　</v>
      </c>
      <c r="M66" s="121" t="str">
        <f t="shared" si="20"/>
        <v>　</v>
      </c>
      <c r="N66" s="121" t="str">
        <f t="shared" si="21"/>
        <v xml:space="preserve"> </v>
      </c>
      <c r="O66" s="22" t="str">
        <f>IF(F66="","",VLOOKUP(F66,ﾘｽﾄ!$G$3:$K$39,5,FALSE))</f>
        <v/>
      </c>
      <c r="P66" s="67"/>
      <c r="Q66" s="68" t="str">
        <f t="shared" si="23"/>
        <v/>
      </c>
      <c r="R66" s="69" t="str">
        <f>IF(P66="","",DATEDIF(P66,ﾘｽﾄ!$E$4,"Y"))</f>
        <v/>
      </c>
      <c r="S66" s="231" t="str">
        <f t="shared" si="22"/>
        <v>123-4567</v>
      </c>
      <c r="T66" s="232" t="str">
        <f t="shared" si="24"/>
        <v>東京都</v>
      </c>
      <c r="U66" s="232" t="str">
        <f t="shared" si="1"/>
        <v>ｘｘｘ区ｘｘｘｘ町</v>
      </c>
      <c r="V66" s="232" t="str">
        <f t="shared" si="25"/>
        <v>７－７－７－１０１</v>
      </c>
      <c r="W66" s="232" t="str">
        <f t="shared" si="26"/>
        <v>03-8888-9999</v>
      </c>
      <c r="X66" s="232" t="str">
        <f t="shared" si="27"/>
        <v>090-0000-0000</v>
      </c>
      <c r="Y66" s="18"/>
      <c r="Z66" s="21"/>
      <c r="AA66" s="189"/>
      <c r="AB66" s="184"/>
      <c r="AC66" s="18"/>
      <c r="AD66" s="21"/>
      <c r="AE66" s="21"/>
      <c r="AF66" s="21"/>
      <c r="AG66" s="77" t="str">
        <f t="shared" si="31"/>
        <v>0:00:00</v>
      </c>
      <c r="AH66" s="35">
        <v>0</v>
      </c>
      <c r="AI66" s="158" t="s">
        <v>72</v>
      </c>
      <c r="AJ66" s="35">
        <v>0</v>
      </c>
      <c r="AK66" s="35">
        <v>0</v>
      </c>
      <c r="AL66" s="158" t="s">
        <v>72</v>
      </c>
      <c r="AM66" s="36" t="s">
        <v>73</v>
      </c>
      <c r="AN66" s="36" t="s">
        <v>73</v>
      </c>
      <c r="AO66" s="79" t="str">
        <f>IFERROR(VLOOKUP(F66,ﾘｽﾄ!$G$3:$J$39,4,FALSE),"")</f>
        <v/>
      </c>
      <c r="AP66" s="81"/>
      <c r="AQ66" s="81"/>
      <c r="AR66" s="121" t="str">
        <f t="shared" si="28"/>
        <v>　</v>
      </c>
      <c r="AS66" s="81" t="str">
        <f t="shared" si="4"/>
        <v/>
      </c>
      <c r="AT66" s="81" t="str">
        <f t="shared" si="4"/>
        <v/>
      </c>
      <c r="AU66" s="121" t="str">
        <f t="shared" si="29"/>
        <v>　</v>
      </c>
      <c r="AV66" s="121" t="str">
        <f t="shared" si="30"/>
        <v xml:space="preserve"> </v>
      </c>
      <c r="AW66" s="82"/>
      <c r="AX66" s="83"/>
      <c r="AY66" s="117"/>
      <c r="AZ66" s="115"/>
      <c r="BA66" s="85"/>
      <c r="BB66" s="93" t="str">
        <f t="shared" si="7"/>
        <v>黒羽大学</v>
      </c>
      <c r="BC66" s="111" t="str">
        <f t="shared" si="8"/>
        <v>03-8888-9999</v>
      </c>
      <c r="BD66" s="110" t="str">
        <f t="shared" si="9"/>
        <v>123-4567</v>
      </c>
      <c r="BE66" s="107" t="str">
        <f t="shared" si="10"/>
        <v>東京都</v>
      </c>
      <c r="BF66" s="107" t="str">
        <f t="shared" si="11"/>
        <v>ｘｘｘ区ｘｘｘｘ町</v>
      </c>
      <c r="BG66" s="110" t="str">
        <f t="shared" si="12"/>
        <v>７－７－７－１０１</v>
      </c>
      <c r="BH66" s="108">
        <f t="shared" si="13"/>
        <v>7</v>
      </c>
      <c r="BI66" s="109" t="str">
        <f t="shared" si="14"/>
        <v>赤坂　一郎</v>
      </c>
      <c r="BJ66" s="110" t="str">
        <f t="shared" si="15"/>
        <v>090-0000-0000</v>
      </c>
      <c r="BK66" s="107" t="str">
        <f t="shared" si="16"/>
        <v>aaaa@kkkk.com</v>
      </c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</row>
    <row r="67" spans="1:84" s="5" customFormat="1" ht="17.25">
      <c r="A67" s="48"/>
      <c r="D67" s="65">
        <v>45</v>
      </c>
      <c r="E67" s="159">
        <f t="shared" si="17"/>
        <v>44850</v>
      </c>
      <c r="F67" s="66"/>
      <c r="G67" s="166" t="str">
        <f>IF(F67="","",VLOOKUP(F67,ﾘｽﾄ!$G$3:$J$39,3,FALSE))</f>
        <v/>
      </c>
      <c r="H67" s="167"/>
      <c r="I67" s="167"/>
      <c r="J67" s="167" t="str">
        <f t="shared" si="18"/>
        <v/>
      </c>
      <c r="K67" s="167" t="str">
        <f t="shared" si="18"/>
        <v/>
      </c>
      <c r="L67" s="166" t="str">
        <f t="shared" si="19"/>
        <v>　</v>
      </c>
      <c r="M67" s="121" t="str">
        <f t="shared" si="20"/>
        <v>　</v>
      </c>
      <c r="N67" s="121" t="str">
        <f t="shared" si="21"/>
        <v xml:space="preserve"> </v>
      </c>
      <c r="O67" s="22" t="str">
        <f>IF(F67="","",VLOOKUP(F67,ﾘｽﾄ!$G$3:$K$39,5,FALSE))</f>
        <v/>
      </c>
      <c r="P67" s="67"/>
      <c r="Q67" s="68" t="str">
        <f t="shared" si="23"/>
        <v/>
      </c>
      <c r="R67" s="69" t="str">
        <f>IF(P67="","",DATEDIF(P67,ﾘｽﾄ!$E$4,"Y"))</f>
        <v/>
      </c>
      <c r="S67" s="231" t="str">
        <f t="shared" si="22"/>
        <v>123-4567</v>
      </c>
      <c r="T67" s="232" t="str">
        <f t="shared" si="24"/>
        <v>東京都</v>
      </c>
      <c r="U67" s="232" t="str">
        <f t="shared" si="1"/>
        <v>ｘｘｘ区ｘｘｘｘ町</v>
      </c>
      <c r="V67" s="232" t="str">
        <f t="shared" si="25"/>
        <v>７－７－７－１０１</v>
      </c>
      <c r="W67" s="232" t="str">
        <f t="shared" si="26"/>
        <v>03-8888-9999</v>
      </c>
      <c r="X67" s="232" t="str">
        <f t="shared" si="27"/>
        <v>090-0000-0000</v>
      </c>
      <c r="Y67" s="18"/>
      <c r="Z67" s="21"/>
      <c r="AA67" s="189"/>
      <c r="AB67" s="184"/>
      <c r="AC67" s="18"/>
      <c r="AD67" s="21"/>
      <c r="AE67" s="21"/>
      <c r="AF67" s="21"/>
      <c r="AG67" s="77" t="str">
        <f t="shared" si="31"/>
        <v>0:00:00</v>
      </c>
      <c r="AH67" s="35">
        <v>0</v>
      </c>
      <c r="AI67" s="158" t="s">
        <v>72</v>
      </c>
      <c r="AJ67" s="35">
        <v>0</v>
      </c>
      <c r="AK67" s="35">
        <v>0</v>
      </c>
      <c r="AL67" s="158" t="s">
        <v>72</v>
      </c>
      <c r="AM67" s="36" t="s">
        <v>73</v>
      </c>
      <c r="AN67" s="36" t="s">
        <v>73</v>
      </c>
      <c r="AO67" s="79" t="str">
        <f>IFERROR(VLOOKUP(F67,ﾘｽﾄ!$G$3:$J$39,4,FALSE),"")</f>
        <v/>
      </c>
      <c r="AP67" s="81"/>
      <c r="AQ67" s="81"/>
      <c r="AR67" s="121" t="str">
        <f t="shared" si="28"/>
        <v>　</v>
      </c>
      <c r="AS67" s="81" t="str">
        <f t="shared" si="4"/>
        <v/>
      </c>
      <c r="AT67" s="81" t="str">
        <f t="shared" si="4"/>
        <v/>
      </c>
      <c r="AU67" s="121" t="str">
        <f t="shared" si="29"/>
        <v>　</v>
      </c>
      <c r="AV67" s="121" t="str">
        <f t="shared" si="30"/>
        <v xml:space="preserve"> </v>
      </c>
      <c r="AW67" s="82"/>
      <c r="AX67" s="83"/>
      <c r="AY67" s="117"/>
      <c r="AZ67" s="115"/>
      <c r="BA67" s="85"/>
      <c r="BB67" s="93" t="str">
        <f t="shared" si="7"/>
        <v>黒羽大学</v>
      </c>
      <c r="BC67" s="111" t="str">
        <f t="shared" si="8"/>
        <v>03-8888-9999</v>
      </c>
      <c r="BD67" s="110" t="str">
        <f t="shared" si="9"/>
        <v>123-4567</v>
      </c>
      <c r="BE67" s="107" t="str">
        <f t="shared" si="10"/>
        <v>東京都</v>
      </c>
      <c r="BF67" s="107" t="str">
        <f t="shared" si="11"/>
        <v>ｘｘｘ区ｘｘｘｘ町</v>
      </c>
      <c r="BG67" s="110" t="str">
        <f t="shared" si="12"/>
        <v>７－７－７－１０１</v>
      </c>
      <c r="BH67" s="108">
        <f t="shared" si="13"/>
        <v>7</v>
      </c>
      <c r="BI67" s="109" t="str">
        <f t="shared" si="14"/>
        <v>赤坂　一郎</v>
      </c>
      <c r="BJ67" s="110" t="str">
        <f t="shared" si="15"/>
        <v>090-0000-0000</v>
      </c>
      <c r="BK67" s="107" t="str">
        <f t="shared" si="16"/>
        <v>aaaa@kkkk.com</v>
      </c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</row>
    <row r="68" spans="1:84" s="5" customFormat="1" ht="17.25">
      <c r="A68" s="48"/>
      <c r="D68" s="65">
        <v>46</v>
      </c>
      <c r="E68" s="159">
        <f t="shared" si="17"/>
        <v>44850</v>
      </c>
      <c r="F68" s="66"/>
      <c r="G68" s="166" t="str">
        <f>IF(F68="","",VLOOKUP(F68,ﾘｽﾄ!$G$3:$J$39,3,FALSE))</f>
        <v/>
      </c>
      <c r="H68" s="167"/>
      <c r="I68" s="167"/>
      <c r="J68" s="167" t="str">
        <f t="shared" si="18"/>
        <v/>
      </c>
      <c r="K68" s="167" t="str">
        <f t="shared" si="18"/>
        <v/>
      </c>
      <c r="L68" s="166" t="str">
        <f t="shared" si="19"/>
        <v>　</v>
      </c>
      <c r="M68" s="121" t="str">
        <f t="shared" si="20"/>
        <v>　</v>
      </c>
      <c r="N68" s="121" t="str">
        <f t="shared" si="21"/>
        <v xml:space="preserve"> </v>
      </c>
      <c r="O68" s="22" t="str">
        <f>IF(F68="","",VLOOKUP(F68,ﾘｽﾄ!$G$3:$K$39,5,FALSE))</f>
        <v/>
      </c>
      <c r="P68" s="67"/>
      <c r="Q68" s="68" t="str">
        <f t="shared" si="23"/>
        <v/>
      </c>
      <c r="R68" s="69" t="str">
        <f>IF(P68="","",DATEDIF(P68,ﾘｽﾄ!$E$4,"Y"))</f>
        <v/>
      </c>
      <c r="S68" s="231" t="str">
        <f t="shared" si="22"/>
        <v>123-4567</v>
      </c>
      <c r="T68" s="232" t="str">
        <f t="shared" si="24"/>
        <v>東京都</v>
      </c>
      <c r="U68" s="232" t="str">
        <f t="shared" si="1"/>
        <v>ｘｘｘ区ｘｘｘｘ町</v>
      </c>
      <c r="V68" s="232" t="str">
        <f t="shared" si="25"/>
        <v>７－７－７－１０１</v>
      </c>
      <c r="W68" s="232" t="str">
        <f t="shared" si="26"/>
        <v>03-8888-9999</v>
      </c>
      <c r="X68" s="232" t="str">
        <f t="shared" si="27"/>
        <v>090-0000-0000</v>
      </c>
      <c r="Y68" s="18"/>
      <c r="Z68" s="21"/>
      <c r="AA68" s="189"/>
      <c r="AB68" s="184"/>
      <c r="AC68" s="18"/>
      <c r="AD68" s="21"/>
      <c r="AE68" s="21"/>
      <c r="AF68" s="21"/>
      <c r="AG68" s="77" t="str">
        <f t="shared" si="31"/>
        <v>0:00:00</v>
      </c>
      <c r="AH68" s="35">
        <v>0</v>
      </c>
      <c r="AI68" s="158" t="s">
        <v>72</v>
      </c>
      <c r="AJ68" s="35">
        <v>0</v>
      </c>
      <c r="AK68" s="35">
        <v>0</v>
      </c>
      <c r="AL68" s="158" t="s">
        <v>72</v>
      </c>
      <c r="AM68" s="36" t="s">
        <v>73</v>
      </c>
      <c r="AN68" s="36" t="s">
        <v>73</v>
      </c>
      <c r="AO68" s="79" t="str">
        <f>IFERROR(VLOOKUP(F68,ﾘｽﾄ!$G$3:$J$39,4,FALSE),"")</f>
        <v/>
      </c>
      <c r="AP68" s="81"/>
      <c r="AQ68" s="81"/>
      <c r="AR68" s="121" t="str">
        <f t="shared" si="28"/>
        <v>　</v>
      </c>
      <c r="AS68" s="81" t="str">
        <f t="shared" si="4"/>
        <v/>
      </c>
      <c r="AT68" s="81" t="str">
        <f t="shared" si="4"/>
        <v/>
      </c>
      <c r="AU68" s="121" t="str">
        <f t="shared" si="29"/>
        <v>　</v>
      </c>
      <c r="AV68" s="121" t="str">
        <f t="shared" si="30"/>
        <v xml:space="preserve"> </v>
      </c>
      <c r="AW68" s="82"/>
      <c r="AX68" s="83"/>
      <c r="AY68" s="117"/>
      <c r="AZ68" s="115"/>
      <c r="BA68" s="85"/>
      <c r="BB68" s="93" t="str">
        <f t="shared" si="7"/>
        <v>黒羽大学</v>
      </c>
      <c r="BC68" s="111" t="str">
        <f t="shared" si="8"/>
        <v>03-8888-9999</v>
      </c>
      <c r="BD68" s="110" t="str">
        <f t="shared" si="9"/>
        <v>123-4567</v>
      </c>
      <c r="BE68" s="107" t="str">
        <f t="shared" si="10"/>
        <v>東京都</v>
      </c>
      <c r="BF68" s="107" t="str">
        <f t="shared" si="11"/>
        <v>ｘｘｘ区ｘｘｘｘ町</v>
      </c>
      <c r="BG68" s="110" t="str">
        <f t="shared" si="12"/>
        <v>７－７－７－１０１</v>
      </c>
      <c r="BH68" s="108">
        <f t="shared" si="13"/>
        <v>7</v>
      </c>
      <c r="BI68" s="109" t="str">
        <f t="shared" si="14"/>
        <v>赤坂　一郎</v>
      </c>
      <c r="BJ68" s="110" t="str">
        <f t="shared" si="15"/>
        <v>090-0000-0000</v>
      </c>
      <c r="BK68" s="107" t="str">
        <f t="shared" si="16"/>
        <v>aaaa@kkkk.com</v>
      </c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</row>
    <row r="69" spans="1:84" s="5" customFormat="1" ht="17.25">
      <c r="A69" s="48"/>
      <c r="D69" s="65">
        <v>47</v>
      </c>
      <c r="E69" s="159">
        <f t="shared" si="17"/>
        <v>44850</v>
      </c>
      <c r="F69" s="66"/>
      <c r="G69" s="166" t="str">
        <f>IF(F69="","",VLOOKUP(F69,ﾘｽﾄ!$G$3:$J$39,3,FALSE))</f>
        <v/>
      </c>
      <c r="H69" s="167"/>
      <c r="I69" s="167"/>
      <c r="J69" s="167" t="str">
        <f t="shared" si="18"/>
        <v/>
      </c>
      <c r="K69" s="167" t="str">
        <f t="shared" si="18"/>
        <v/>
      </c>
      <c r="L69" s="166" t="str">
        <f t="shared" si="19"/>
        <v>　</v>
      </c>
      <c r="M69" s="121" t="str">
        <f t="shared" si="20"/>
        <v>　</v>
      </c>
      <c r="N69" s="121" t="str">
        <f t="shared" si="21"/>
        <v xml:space="preserve"> </v>
      </c>
      <c r="O69" s="22" t="str">
        <f>IF(F69="","",VLOOKUP(F69,ﾘｽﾄ!$G$3:$K$39,5,FALSE))</f>
        <v/>
      </c>
      <c r="P69" s="67"/>
      <c r="Q69" s="68" t="str">
        <f t="shared" si="23"/>
        <v/>
      </c>
      <c r="R69" s="69" t="str">
        <f>IF(P69="","",DATEDIF(P69,ﾘｽﾄ!$E$4,"Y"))</f>
        <v/>
      </c>
      <c r="S69" s="231" t="str">
        <f t="shared" si="22"/>
        <v>123-4567</v>
      </c>
      <c r="T69" s="232" t="str">
        <f t="shared" si="24"/>
        <v>東京都</v>
      </c>
      <c r="U69" s="232" t="str">
        <f t="shared" si="1"/>
        <v>ｘｘｘ区ｘｘｘｘ町</v>
      </c>
      <c r="V69" s="232" t="str">
        <f t="shared" si="25"/>
        <v>７－７－７－１０１</v>
      </c>
      <c r="W69" s="232" t="str">
        <f t="shared" si="26"/>
        <v>03-8888-9999</v>
      </c>
      <c r="X69" s="232" t="str">
        <f t="shared" si="27"/>
        <v>090-0000-0000</v>
      </c>
      <c r="Y69" s="18"/>
      <c r="Z69" s="21"/>
      <c r="AA69" s="189"/>
      <c r="AB69" s="184"/>
      <c r="AC69" s="18"/>
      <c r="AD69" s="21"/>
      <c r="AE69" s="21"/>
      <c r="AF69" s="21"/>
      <c r="AG69" s="77" t="str">
        <f t="shared" si="31"/>
        <v>0:00:00</v>
      </c>
      <c r="AH69" s="35">
        <v>0</v>
      </c>
      <c r="AI69" s="158" t="s">
        <v>72</v>
      </c>
      <c r="AJ69" s="35">
        <v>0</v>
      </c>
      <c r="AK69" s="35">
        <v>0</v>
      </c>
      <c r="AL69" s="158" t="s">
        <v>72</v>
      </c>
      <c r="AM69" s="36" t="s">
        <v>73</v>
      </c>
      <c r="AN69" s="36" t="s">
        <v>73</v>
      </c>
      <c r="AO69" s="79" t="str">
        <f>IFERROR(VLOOKUP(F69,ﾘｽﾄ!$G$3:$J$39,4,FALSE),"")</f>
        <v/>
      </c>
      <c r="AP69" s="81"/>
      <c r="AQ69" s="81"/>
      <c r="AR69" s="121" t="str">
        <f t="shared" si="28"/>
        <v>　</v>
      </c>
      <c r="AS69" s="81" t="str">
        <f t="shared" si="4"/>
        <v/>
      </c>
      <c r="AT69" s="81" t="str">
        <f t="shared" si="4"/>
        <v/>
      </c>
      <c r="AU69" s="121" t="str">
        <f t="shared" si="29"/>
        <v>　</v>
      </c>
      <c r="AV69" s="121" t="str">
        <f t="shared" si="30"/>
        <v xml:space="preserve"> </v>
      </c>
      <c r="AW69" s="82"/>
      <c r="AX69" s="83"/>
      <c r="AY69" s="117"/>
      <c r="AZ69" s="115"/>
      <c r="BA69" s="85"/>
      <c r="BB69" s="93" t="str">
        <f t="shared" si="7"/>
        <v>黒羽大学</v>
      </c>
      <c r="BC69" s="111" t="str">
        <f t="shared" si="8"/>
        <v>03-8888-9999</v>
      </c>
      <c r="BD69" s="110" t="str">
        <f t="shared" si="9"/>
        <v>123-4567</v>
      </c>
      <c r="BE69" s="107" t="str">
        <f t="shared" si="10"/>
        <v>東京都</v>
      </c>
      <c r="BF69" s="107" t="str">
        <f t="shared" si="11"/>
        <v>ｘｘｘ区ｘｘｘｘ町</v>
      </c>
      <c r="BG69" s="110" t="str">
        <f t="shared" si="12"/>
        <v>７－７－７－１０１</v>
      </c>
      <c r="BH69" s="108">
        <f t="shared" si="13"/>
        <v>7</v>
      </c>
      <c r="BI69" s="109" t="str">
        <f t="shared" si="14"/>
        <v>赤坂　一郎</v>
      </c>
      <c r="BJ69" s="110" t="str">
        <f t="shared" si="15"/>
        <v>090-0000-0000</v>
      </c>
      <c r="BK69" s="107" t="str">
        <f t="shared" si="16"/>
        <v>aaaa@kkkk.com</v>
      </c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</row>
    <row r="70" spans="1:84" s="5" customFormat="1" ht="17.25">
      <c r="A70" s="48"/>
      <c r="D70" s="65">
        <v>48</v>
      </c>
      <c r="E70" s="159">
        <f t="shared" si="17"/>
        <v>44850</v>
      </c>
      <c r="F70" s="66"/>
      <c r="G70" s="166" t="str">
        <f>IF(F70="","",VLOOKUP(F70,ﾘｽﾄ!$G$3:$J$39,3,FALSE))</f>
        <v/>
      </c>
      <c r="H70" s="167"/>
      <c r="I70" s="167"/>
      <c r="J70" s="167" t="str">
        <f t="shared" si="18"/>
        <v/>
      </c>
      <c r="K70" s="167" t="str">
        <f t="shared" si="18"/>
        <v/>
      </c>
      <c r="L70" s="166" t="str">
        <f t="shared" si="19"/>
        <v>　</v>
      </c>
      <c r="M70" s="121" t="str">
        <f t="shared" si="20"/>
        <v>　</v>
      </c>
      <c r="N70" s="121" t="str">
        <f t="shared" si="21"/>
        <v xml:space="preserve"> </v>
      </c>
      <c r="O70" s="22" t="str">
        <f>IF(F70="","",VLOOKUP(F70,ﾘｽﾄ!$G$3:$K$39,5,FALSE))</f>
        <v/>
      </c>
      <c r="P70" s="67"/>
      <c r="Q70" s="68" t="str">
        <f t="shared" si="23"/>
        <v/>
      </c>
      <c r="R70" s="69" t="str">
        <f>IF(P70="","",DATEDIF(P70,ﾘｽﾄ!$E$4,"Y"))</f>
        <v/>
      </c>
      <c r="S70" s="231" t="str">
        <f t="shared" si="22"/>
        <v>123-4567</v>
      </c>
      <c r="T70" s="232" t="str">
        <f t="shared" si="24"/>
        <v>東京都</v>
      </c>
      <c r="U70" s="232" t="str">
        <f t="shared" si="1"/>
        <v>ｘｘｘ区ｘｘｘｘ町</v>
      </c>
      <c r="V70" s="232" t="str">
        <f t="shared" si="25"/>
        <v>７－７－７－１０１</v>
      </c>
      <c r="W70" s="232" t="str">
        <f t="shared" si="26"/>
        <v>03-8888-9999</v>
      </c>
      <c r="X70" s="232" t="str">
        <f t="shared" si="27"/>
        <v>090-0000-0000</v>
      </c>
      <c r="Y70" s="18"/>
      <c r="Z70" s="21"/>
      <c r="AA70" s="189"/>
      <c r="AB70" s="184"/>
      <c r="AC70" s="18"/>
      <c r="AD70" s="21"/>
      <c r="AE70" s="21"/>
      <c r="AF70" s="21"/>
      <c r="AG70" s="77" t="str">
        <f t="shared" si="31"/>
        <v>0:00:00</v>
      </c>
      <c r="AH70" s="35">
        <v>0</v>
      </c>
      <c r="AI70" s="158" t="s">
        <v>72</v>
      </c>
      <c r="AJ70" s="35">
        <v>0</v>
      </c>
      <c r="AK70" s="35">
        <v>0</v>
      </c>
      <c r="AL70" s="158" t="s">
        <v>72</v>
      </c>
      <c r="AM70" s="36" t="s">
        <v>73</v>
      </c>
      <c r="AN70" s="36" t="s">
        <v>73</v>
      </c>
      <c r="AO70" s="79" t="str">
        <f>IFERROR(VLOOKUP(F70,ﾘｽﾄ!$G$3:$J$39,4,FALSE),"")</f>
        <v/>
      </c>
      <c r="AP70" s="81"/>
      <c r="AQ70" s="81"/>
      <c r="AR70" s="121" t="str">
        <f t="shared" si="28"/>
        <v>　</v>
      </c>
      <c r="AS70" s="81" t="str">
        <f t="shared" si="4"/>
        <v/>
      </c>
      <c r="AT70" s="81" t="str">
        <f t="shared" si="4"/>
        <v/>
      </c>
      <c r="AU70" s="121" t="str">
        <f t="shared" si="29"/>
        <v>　</v>
      </c>
      <c r="AV70" s="121" t="str">
        <f t="shared" si="30"/>
        <v xml:space="preserve"> </v>
      </c>
      <c r="AW70" s="82"/>
      <c r="AX70" s="83"/>
      <c r="AY70" s="117"/>
      <c r="AZ70" s="115"/>
      <c r="BA70" s="85"/>
      <c r="BB70" s="93" t="str">
        <f t="shared" si="7"/>
        <v>黒羽大学</v>
      </c>
      <c r="BC70" s="111" t="str">
        <f t="shared" si="8"/>
        <v>03-8888-9999</v>
      </c>
      <c r="BD70" s="110" t="str">
        <f t="shared" si="9"/>
        <v>123-4567</v>
      </c>
      <c r="BE70" s="107" t="str">
        <f t="shared" si="10"/>
        <v>東京都</v>
      </c>
      <c r="BF70" s="107" t="str">
        <f t="shared" si="11"/>
        <v>ｘｘｘ区ｘｘｘｘ町</v>
      </c>
      <c r="BG70" s="110" t="str">
        <f t="shared" si="12"/>
        <v>７－７－７－１０１</v>
      </c>
      <c r="BH70" s="108">
        <f t="shared" si="13"/>
        <v>7</v>
      </c>
      <c r="BI70" s="109" t="str">
        <f t="shared" si="14"/>
        <v>赤坂　一郎</v>
      </c>
      <c r="BJ70" s="110" t="str">
        <f t="shared" si="15"/>
        <v>090-0000-0000</v>
      </c>
      <c r="BK70" s="107" t="str">
        <f t="shared" si="16"/>
        <v>aaaa@kkkk.com</v>
      </c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</row>
    <row r="71" spans="1:84" s="5" customFormat="1" ht="17.25">
      <c r="A71" s="48"/>
      <c r="D71" s="65">
        <v>49</v>
      </c>
      <c r="E71" s="159">
        <f t="shared" si="17"/>
        <v>44850</v>
      </c>
      <c r="F71" s="66"/>
      <c r="G71" s="166" t="str">
        <f>IF(F71="","",VLOOKUP(F71,ﾘｽﾄ!$G$3:$J$39,3,FALSE))</f>
        <v/>
      </c>
      <c r="H71" s="167"/>
      <c r="I71" s="167"/>
      <c r="J71" s="167" t="str">
        <f t="shared" si="18"/>
        <v/>
      </c>
      <c r="K71" s="167" t="str">
        <f t="shared" si="18"/>
        <v/>
      </c>
      <c r="L71" s="166" t="str">
        <f t="shared" si="19"/>
        <v>　</v>
      </c>
      <c r="M71" s="121" t="str">
        <f t="shared" si="20"/>
        <v>　</v>
      </c>
      <c r="N71" s="121" t="str">
        <f t="shared" si="21"/>
        <v xml:space="preserve"> </v>
      </c>
      <c r="O71" s="22" t="str">
        <f>IF(F71="","",VLOOKUP(F71,ﾘｽﾄ!$G$3:$K$39,5,FALSE))</f>
        <v/>
      </c>
      <c r="P71" s="67"/>
      <c r="Q71" s="68" t="str">
        <f t="shared" si="23"/>
        <v/>
      </c>
      <c r="R71" s="69" t="str">
        <f>IF(P71="","",DATEDIF(P71,ﾘｽﾄ!$E$4,"Y"))</f>
        <v/>
      </c>
      <c r="S71" s="231" t="str">
        <f t="shared" si="22"/>
        <v>123-4567</v>
      </c>
      <c r="T71" s="232" t="str">
        <f t="shared" si="24"/>
        <v>東京都</v>
      </c>
      <c r="U71" s="232" t="str">
        <f t="shared" si="1"/>
        <v>ｘｘｘ区ｘｘｘｘ町</v>
      </c>
      <c r="V71" s="232" t="str">
        <f t="shared" si="25"/>
        <v>７－７－７－１０１</v>
      </c>
      <c r="W71" s="232" t="str">
        <f t="shared" si="26"/>
        <v>03-8888-9999</v>
      </c>
      <c r="X71" s="232" t="str">
        <f t="shared" si="27"/>
        <v>090-0000-0000</v>
      </c>
      <c r="Y71" s="18"/>
      <c r="Z71" s="21"/>
      <c r="AA71" s="189"/>
      <c r="AB71" s="184"/>
      <c r="AC71" s="18"/>
      <c r="AD71" s="21"/>
      <c r="AE71" s="21"/>
      <c r="AF71" s="21"/>
      <c r="AG71" s="77" t="str">
        <f t="shared" si="31"/>
        <v>0:00:00</v>
      </c>
      <c r="AH71" s="35">
        <v>0</v>
      </c>
      <c r="AI71" s="158" t="s">
        <v>72</v>
      </c>
      <c r="AJ71" s="35">
        <v>0</v>
      </c>
      <c r="AK71" s="35">
        <v>0</v>
      </c>
      <c r="AL71" s="158" t="s">
        <v>72</v>
      </c>
      <c r="AM71" s="36" t="s">
        <v>73</v>
      </c>
      <c r="AN71" s="36" t="s">
        <v>73</v>
      </c>
      <c r="AO71" s="79" t="str">
        <f>IFERROR(VLOOKUP(F71,ﾘｽﾄ!$G$3:$J$39,4,FALSE),"")</f>
        <v/>
      </c>
      <c r="AP71" s="81"/>
      <c r="AQ71" s="81"/>
      <c r="AR71" s="121" t="str">
        <f t="shared" si="28"/>
        <v>　</v>
      </c>
      <c r="AS71" s="81" t="str">
        <f t="shared" si="4"/>
        <v/>
      </c>
      <c r="AT71" s="81" t="str">
        <f t="shared" si="4"/>
        <v/>
      </c>
      <c r="AU71" s="121" t="str">
        <f t="shared" si="29"/>
        <v>　</v>
      </c>
      <c r="AV71" s="121" t="str">
        <f t="shared" si="30"/>
        <v xml:space="preserve"> </v>
      </c>
      <c r="AW71" s="82"/>
      <c r="AX71" s="83"/>
      <c r="AY71" s="117"/>
      <c r="AZ71" s="115"/>
      <c r="BA71" s="85"/>
      <c r="BB71" s="93" t="str">
        <f t="shared" si="7"/>
        <v>黒羽大学</v>
      </c>
      <c r="BC71" s="111" t="str">
        <f t="shared" si="8"/>
        <v>03-8888-9999</v>
      </c>
      <c r="BD71" s="110" t="str">
        <f t="shared" si="9"/>
        <v>123-4567</v>
      </c>
      <c r="BE71" s="107" t="str">
        <f t="shared" si="10"/>
        <v>東京都</v>
      </c>
      <c r="BF71" s="107" t="str">
        <f t="shared" si="11"/>
        <v>ｘｘｘ区ｘｘｘｘ町</v>
      </c>
      <c r="BG71" s="110" t="str">
        <f t="shared" si="12"/>
        <v>７－７－７－１０１</v>
      </c>
      <c r="BH71" s="108">
        <f t="shared" si="13"/>
        <v>7</v>
      </c>
      <c r="BI71" s="109" t="str">
        <f t="shared" si="14"/>
        <v>赤坂　一郎</v>
      </c>
      <c r="BJ71" s="110" t="str">
        <f t="shared" si="15"/>
        <v>090-0000-0000</v>
      </c>
      <c r="BK71" s="107" t="str">
        <f t="shared" si="16"/>
        <v>aaaa@kkkk.com</v>
      </c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</row>
    <row r="72" spans="1:84" s="5" customFormat="1" ht="17.25">
      <c r="A72" s="48"/>
      <c r="D72" s="65">
        <v>50</v>
      </c>
      <c r="E72" s="159">
        <f t="shared" si="17"/>
        <v>44850</v>
      </c>
      <c r="F72" s="66"/>
      <c r="G72" s="166" t="str">
        <f>IF(F72="","",VLOOKUP(F72,ﾘｽﾄ!$G$3:$J$39,3,FALSE))</f>
        <v/>
      </c>
      <c r="H72" s="167"/>
      <c r="I72" s="167"/>
      <c r="J72" s="167" t="str">
        <f t="shared" si="18"/>
        <v/>
      </c>
      <c r="K72" s="167" t="str">
        <f t="shared" si="18"/>
        <v/>
      </c>
      <c r="L72" s="166" t="str">
        <f t="shared" si="19"/>
        <v>　</v>
      </c>
      <c r="M72" s="121" t="str">
        <f t="shared" si="20"/>
        <v>　</v>
      </c>
      <c r="N72" s="121" t="str">
        <f t="shared" si="21"/>
        <v xml:space="preserve"> </v>
      </c>
      <c r="O72" s="22" t="str">
        <f>IF(F72="","",VLOOKUP(F72,ﾘｽﾄ!$G$3:$K$39,5,FALSE))</f>
        <v/>
      </c>
      <c r="P72" s="67"/>
      <c r="Q72" s="68" t="str">
        <f t="shared" si="23"/>
        <v/>
      </c>
      <c r="R72" s="69" t="str">
        <f>IF(P72="","",DATEDIF(P72,ﾘｽﾄ!$E$4,"Y"))</f>
        <v/>
      </c>
      <c r="S72" s="231" t="str">
        <f t="shared" si="22"/>
        <v>123-4567</v>
      </c>
      <c r="T72" s="232" t="str">
        <f t="shared" si="24"/>
        <v>東京都</v>
      </c>
      <c r="U72" s="232" t="str">
        <f t="shared" si="1"/>
        <v>ｘｘｘ区ｘｘｘｘ町</v>
      </c>
      <c r="V72" s="232" t="str">
        <f t="shared" si="25"/>
        <v>７－７－７－１０１</v>
      </c>
      <c r="W72" s="232" t="str">
        <f t="shared" si="26"/>
        <v>03-8888-9999</v>
      </c>
      <c r="X72" s="232" t="str">
        <f t="shared" si="27"/>
        <v>090-0000-0000</v>
      </c>
      <c r="Y72" s="18"/>
      <c r="Z72" s="21"/>
      <c r="AA72" s="189"/>
      <c r="AB72" s="184"/>
      <c r="AC72" s="18"/>
      <c r="AD72" s="21"/>
      <c r="AE72" s="21"/>
      <c r="AF72" s="21"/>
      <c r="AG72" s="77" t="str">
        <f t="shared" si="31"/>
        <v>0:00:00</v>
      </c>
      <c r="AH72" s="35">
        <v>0</v>
      </c>
      <c r="AI72" s="158" t="s">
        <v>72</v>
      </c>
      <c r="AJ72" s="35">
        <v>0</v>
      </c>
      <c r="AK72" s="35">
        <v>0</v>
      </c>
      <c r="AL72" s="158" t="s">
        <v>72</v>
      </c>
      <c r="AM72" s="36" t="s">
        <v>73</v>
      </c>
      <c r="AN72" s="36" t="s">
        <v>73</v>
      </c>
      <c r="AO72" s="79" t="str">
        <f>IFERROR(VLOOKUP(F72,ﾘｽﾄ!$G$3:$J$39,4,FALSE),"")</f>
        <v/>
      </c>
      <c r="AP72" s="81"/>
      <c r="AQ72" s="81"/>
      <c r="AR72" s="121" t="str">
        <f t="shared" si="28"/>
        <v>　</v>
      </c>
      <c r="AS72" s="81" t="str">
        <f t="shared" si="4"/>
        <v/>
      </c>
      <c r="AT72" s="81" t="str">
        <f t="shared" si="4"/>
        <v/>
      </c>
      <c r="AU72" s="121" t="str">
        <f t="shared" si="29"/>
        <v>　</v>
      </c>
      <c r="AV72" s="121" t="str">
        <f t="shared" si="30"/>
        <v xml:space="preserve"> </v>
      </c>
      <c r="AW72" s="82"/>
      <c r="AX72" s="83"/>
      <c r="AY72" s="117"/>
      <c r="AZ72" s="115"/>
      <c r="BA72" s="85"/>
      <c r="BB72" s="93" t="str">
        <f t="shared" si="7"/>
        <v>黒羽大学</v>
      </c>
      <c r="BC72" s="111" t="str">
        <f t="shared" si="8"/>
        <v>03-8888-9999</v>
      </c>
      <c r="BD72" s="110" t="str">
        <f t="shared" si="9"/>
        <v>123-4567</v>
      </c>
      <c r="BE72" s="107" t="str">
        <f t="shared" si="10"/>
        <v>東京都</v>
      </c>
      <c r="BF72" s="107" t="str">
        <f t="shared" si="11"/>
        <v>ｘｘｘ区ｘｘｘｘ町</v>
      </c>
      <c r="BG72" s="110" t="str">
        <f t="shared" si="12"/>
        <v>７－７－７－１０１</v>
      </c>
      <c r="BH72" s="108">
        <f t="shared" si="13"/>
        <v>7</v>
      </c>
      <c r="BI72" s="109" t="str">
        <f t="shared" si="14"/>
        <v>赤坂　一郎</v>
      </c>
      <c r="BJ72" s="110" t="str">
        <f t="shared" si="15"/>
        <v>090-0000-0000</v>
      </c>
      <c r="BK72" s="107" t="str">
        <f t="shared" si="16"/>
        <v>aaaa@kkkk.com</v>
      </c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</row>
    <row r="73" spans="1:84" s="5" customFormat="1" ht="17.25">
      <c r="A73" s="48"/>
      <c r="D73" s="65">
        <v>51</v>
      </c>
      <c r="E73" s="159">
        <f t="shared" si="17"/>
        <v>44850</v>
      </c>
      <c r="F73" s="66"/>
      <c r="G73" s="166" t="str">
        <f>IF(F73="","",VLOOKUP(F73,ﾘｽﾄ!$G$3:$J$39,3,FALSE))</f>
        <v/>
      </c>
      <c r="H73" s="167"/>
      <c r="I73" s="167"/>
      <c r="J73" s="167" t="str">
        <f t="shared" si="18"/>
        <v/>
      </c>
      <c r="K73" s="167" t="str">
        <f t="shared" si="18"/>
        <v/>
      </c>
      <c r="L73" s="166" t="str">
        <f t="shared" si="19"/>
        <v>　</v>
      </c>
      <c r="M73" s="121" t="str">
        <f t="shared" si="20"/>
        <v>　</v>
      </c>
      <c r="N73" s="121" t="str">
        <f t="shared" si="21"/>
        <v xml:space="preserve"> </v>
      </c>
      <c r="O73" s="22" t="str">
        <f>IF(F73="","",VLOOKUP(F73,ﾘｽﾄ!$G$3:$K$39,5,FALSE))</f>
        <v/>
      </c>
      <c r="P73" s="67"/>
      <c r="Q73" s="68" t="str">
        <f t="shared" si="23"/>
        <v/>
      </c>
      <c r="R73" s="69" t="str">
        <f>IF(P73="","",DATEDIF(P73,ﾘｽﾄ!$E$4,"Y"))</f>
        <v/>
      </c>
      <c r="S73" s="231" t="str">
        <f t="shared" si="22"/>
        <v>123-4567</v>
      </c>
      <c r="T73" s="232" t="str">
        <f t="shared" si="24"/>
        <v>東京都</v>
      </c>
      <c r="U73" s="232" t="str">
        <f t="shared" si="1"/>
        <v>ｘｘｘ区ｘｘｘｘ町</v>
      </c>
      <c r="V73" s="232" t="str">
        <f t="shared" si="25"/>
        <v>７－７－７－１０１</v>
      </c>
      <c r="W73" s="232" t="str">
        <f t="shared" si="26"/>
        <v>03-8888-9999</v>
      </c>
      <c r="X73" s="232" t="str">
        <f t="shared" si="27"/>
        <v>090-0000-0000</v>
      </c>
      <c r="Y73" s="18"/>
      <c r="Z73" s="21"/>
      <c r="AA73" s="189"/>
      <c r="AB73" s="184"/>
      <c r="AC73" s="18"/>
      <c r="AD73" s="21"/>
      <c r="AE73" s="21"/>
      <c r="AF73" s="21"/>
      <c r="AG73" s="77" t="str">
        <f t="shared" si="31"/>
        <v>0:00:00</v>
      </c>
      <c r="AH73" s="35">
        <v>0</v>
      </c>
      <c r="AI73" s="158" t="s">
        <v>72</v>
      </c>
      <c r="AJ73" s="35">
        <v>0</v>
      </c>
      <c r="AK73" s="35">
        <v>0</v>
      </c>
      <c r="AL73" s="158" t="s">
        <v>72</v>
      </c>
      <c r="AM73" s="36" t="s">
        <v>73</v>
      </c>
      <c r="AN73" s="36" t="s">
        <v>73</v>
      </c>
      <c r="AO73" s="79" t="str">
        <f>IFERROR(VLOOKUP(F73,ﾘｽﾄ!$G$3:$J$39,4,FALSE),"")</f>
        <v/>
      </c>
      <c r="AP73" s="81"/>
      <c r="AQ73" s="81"/>
      <c r="AR73" s="121" t="str">
        <f t="shared" si="28"/>
        <v>　</v>
      </c>
      <c r="AS73" s="81" t="str">
        <f t="shared" si="4"/>
        <v/>
      </c>
      <c r="AT73" s="81" t="str">
        <f t="shared" si="4"/>
        <v/>
      </c>
      <c r="AU73" s="121" t="str">
        <f t="shared" si="29"/>
        <v>　</v>
      </c>
      <c r="AV73" s="121" t="str">
        <f t="shared" si="30"/>
        <v xml:space="preserve"> </v>
      </c>
      <c r="AW73" s="82"/>
      <c r="AX73" s="83"/>
      <c r="AY73" s="117"/>
      <c r="AZ73" s="115"/>
      <c r="BA73" s="85"/>
      <c r="BB73" s="93" t="str">
        <f t="shared" si="7"/>
        <v>黒羽大学</v>
      </c>
      <c r="BC73" s="111" t="str">
        <f t="shared" si="8"/>
        <v>03-8888-9999</v>
      </c>
      <c r="BD73" s="110" t="str">
        <f t="shared" si="9"/>
        <v>123-4567</v>
      </c>
      <c r="BE73" s="107" t="str">
        <f t="shared" si="10"/>
        <v>東京都</v>
      </c>
      <c r="BF73" s="107" t="str">
        <f t="shared" si="11"/>
        <v>ｘｘｘ区ｘｘｘｘ町</v>
      </c>
      <c r="BG73" s="110" t="str">
        <f t="shared" si="12"/>
        <v>７－７－７－１０１</v>
      </c>
      <c r="BH73" s="108">
        <f t="shared" si="13"/>
        <v>7</v>
      </c>
      <c r="BI73" s="109" t="str">
        <f t="shared" si="14"/>
        <v>赤坂　一郎</v>
      </c>
      <c r="BJ73" s="110" t="str">
        <f t="shared" si="15"/>
        <v>090-0000-0000</v>
      </c>
      <c r="BK73" s="107" t="str">
        <f t="shared" si="16"/>
        <v>aaaa@kkkk.com</v>
      </c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</row>
    <row r="74" spans="1:84" s="5" customFormat="1" ht="17.25">
      <c r="A74" s="48"/>
      <c r="D74" s="65">
        <v>52</v>
      </c>
      <c r="E74" s="159">
        <f t="shared" si="17"/>
        <v>44850</v>
      </c>
      <c r="F74" s="66"/>
      <c r="G74" s="166" t="str">
        <f>IF(F74="","",VLOOKUP(F74,ﾘｽﾄ!$G$3:$J$39,3,FALSE))</f>
        <v/>
      </c>
      <c r="H74" s="167"/>
      <c r="I74" s="167"/>
      <c r="J74" s="167" t="str">
        <f t="shared" si="18"/>
        <v/>
      </c>
      <c r="K74" s="167" t="str">
        <f t="shared" si="18"/>
        <v/>
      </c>
      <c r="L74" s="166" t="str">
        <f t="shared" si="19"/>
        <v>　</v>
      </c>
      <c r="M74" s="121" t="str">
        <f t="shared" si="20"/>
        <v>　</v>
      </c>
      <c r="N74" s="121" t="str">
        <f t="shared" si="21"/>
        <v xml:space="preserve"> </v>
      </c>
      <c r="O74" s="22" t="str">
        <f>IF(F74="","",VLOOKUP(F74,ﾘｽﾄ!$G$3:$K$39,5,FALSE))</f>
        <v/>
      </c>
      <c r="P74" s="67"/>
      <c r="Q74" s="68" t="str">
        <f t="shared" si="23"/>
        <v/>
      </c>
      <c r="R74" s="69" t="str">
        <f>IF(P74="","",DATEDIF(P74,ﾘｽﾄ!$E$4,"Y"))</f>
        <v/>
      </c>
      <c r="S74" s="231" t="str">
        <f t="shared" si="22"/>
        <v>123-4567</v>
      </c>
      <c r="T74" s="232" t="str">
        <f t="shared" si="24"/>
        <v>東京都</v>
      </c>
      <c r="U74" s="232" t="str">
        <f t="shared" si="1"/>
        <v>ｘｘｘ区ｘｘｘｘ町</v>
      </c>
      <c r="V74" s="232" t="str">
        <f t="shared" si="25"/>
        <v>７－７－７－１０１</v>
      </c>
      <c r="W74" s="232" t="str">
        <f t="shared" si="26"/>
        <v>03-8888-9999</v>
      </c>
      <c r="X74" s="232" t="str">
        <f t="shared" si="27"/>
        <v>090-0000-0000</v>
      </c>
      <c r="Y74" s="18"/>
      <c r="Z74" s="21"/>
      <c r="AA74" s="189"/>
      <c r="AB74" s="184"/>
      <c r="AC74" s="18"/>
      <c r="AD74" s="21"/>
      <c r="AE74" s="21"/>
      <c r="AF74" s="21"/>
      <c r="AG74" s="77" t="str">
        <f t="shared" si="31"/>
        <v>0:00:00</v>
      </c>
      <c r="AH74" s="35">
        <v>0</v>
      </c>
      <c r="AI74" s="158" t="s">
        <v>72</v>
      </c>
      <c r="AJ74" s="35">
        <v>0</v>
      </c>
      <c r="AK74" s="35">
        <v>0</v>
      </c>
      <c r="AL74" s="158" t="s">
        <v>72</v>
      </c>
      <c r="AM74" s="36" t="s">
        <v>73</v>
      </c>
      <c r="AN74" s="36" t="s">
        <v>73</v>
      </c>
      <c r="AO74" s="79" t="str">
        <f>IFERROR(VLOOKUP(F74,ﾘｽﾄ!$G$3:$J$39,4,FALSE),"")</f>
        <v/>
      </c>
      <c r="AP74" s="81"/>
      <c r="AQ74" s="81"/>
      <c r="AR74" s="121" t="str">
        <f t="shared" si="28"/>
        <v>　</v>
      </c>
      <c r="AS74" s="81" t="str">
        <f t="shared" si="4"/>
        <v/>
      </c>
      <c r="AT74" s="81" t="str">
        <f t="shared" si="4"/>
        <v/>
      </c>
      <c r="AU74" s="121" t="str">
        <f t="shared" si="29"/>
        <v>　</v>
      </c>
      <c r="AV74" s="121" t="str">
        <f t="shared" si="30"/>
        <v xml:space="preserve"> </v>
      </c>
      <c r="AW74" s="82"/>
      <c r="AX74" s="83"/>
      <c r="AY74" s="117"/>
      <c r="AZ74" s="115"/>
      <c r="BA74" s="85"/>
      <c r="BB74" s="93" t="str">
        <f t="shared" si="7"/>
        <v>黒羽大学</v>
      </c>
      <c r="BC74" s="111" t="str">
        <f t="shared" si="8"/>
        <v>03-8888-9999</v>
      </c>
      <c r="BD74" s="110" t="str">
        <f t="shared" si="9"/>
        <v>123-4567</v>
      </c>
      <c r="BE74" s="107" t="str">
        <f t="shared" si="10"/>
        <v>東京都</v>
      </c>
      <c r="BF74" s="107" t="str">
        <f t="shared" si="11"/>
        <v>ｘｘｘ区ｘｘｘｘ町</v>
      </c>
      <c r="BG74" s="110" t="str">
        <f t="shared" si="12"/>
        <v>７－７－７－１０１</v>
      </c>
      <c r="BH74" s="108">
        <f t="shared" si="13"/>
        <v>7</v>
      </c>
      <c r="BI74" s="109" t="str">
        <f t="shared" si="14"/>
        <v>赤坂　一郎</v>
      </c>
      <c r="BJ74" s="110" t="str">
        <f t="shared" si="15"/>
        <v>090-0000-0000</v>
      </c>
      <c r="BK74" s="107" t="str">
        <f t="shared" si="16"/>
        <v>aaaa@kkkk.com</v>
      </c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</row>
    <row r="75" spans="1:84" s="5" customFormat="1" ht="17.25">
      <c r="A75" s="48"/>
      <c r="D75" s="65">
        <v>53</v>
      </c>
      <c r="E75" s="159">
        <f t="shared" si="17"/>
        <v>44850</v>
      </c>
      <c r="F75" s="66"/>
      <c r="G75" s="166" t="str">
        <f>IF(F75="","",VLOOKUP(F75,ﾘｽﾄ!$G$3:$J$39,3,FALSE))</f>
        <v/>
      </c>
      <c r="H75" s="167"/>
      <c r="I75" s="167"/>
      <c r="J75" s="167" t="str">
        <f t="shared" si="18"/>
        <v/>
      </c>
      <c r="K75" s="167" t="str">
        <f t="shared" si="18"/>
        <v/>
      </c>
      <c r="L75" s="166" t="str">
        <f t="shared" si="19"/>
        <v>　</v>
      </c>
      <c r="M75" s="121" t="str">
        <f t="shared" si="20"/>
        <v>　</v>
      </c>
      <c r="N75" s="121" t="str">
        <f t="shared" si="21"/>
        <v xml:space="preserve"> </v>
      </c>
      <c r="O75" s="22" t="str">
        <f>IF(F75="","",VLOOKUP(F75,ﾘｽﾄ!$G$3:$K$39,5,FALSE))</f>
        <v/>
      </c>
      <c r="P75" s="67"/>
      <c r="Q75" s="68" t="str">
        <f t="shared" si="23"/>
        <v/>
      </c>
      <c r="R75" s="69" t="str">
        <f>IF(P75="","",DATEDIF(P75,ﾘｽﾄ!$E$4,"Y"))</f>
        <v/>
      </c>
      <c r="S75" s="231" t="str">
        <f t="shared" si="22"/>
        <v>123-4567</v>
      </c>
      <c r="T75" s="232" t="str">
        <f t="shared" si="24"/>
        <v>東京都</v>
      </c>
      <c r="U75" s="232" t="str">
        <f t="shared" si="1"/>
        <v>ｘｘｘ区ｘｘｘｘ町</v>
      </c>
      <c r="V75" s="232" t="str">
        <f t="shared" si="25"/>
        <v>７－７－７－１０１</v>
      </c>
      <c r="W75" s="232" t="str">
        <f t="shared" si="26"/>
        <v>03-8888-9999</v>
      </c>
      <c r="X75" s="232" t="str">
        <f t="shared" si="27"/>
        <v>090-0000-0000</v>
      </c>
      <c r="Y75" s="18"/>
      <c r="Z75" s="21"/>
      <c r="AA75" s="189"/>
      <c r="AB75" s="184"/>
      <c r="AC75" s="18"/>
      <c r="AD75" s="21"/>
      <c r="AE75" s="21"/>
      <c r="AF75" s="21"/>
      <c r="AG75" s="77" t="str">
        <f t="shared" si="31"/>
        <v>0:00:00</v>
      </c>
      <c r="AH75" s="35">
        <v>0</v>
      </c>
      <c r="AI75" s="158" t="s">
        <v>72</v>
      </c>
      <c r="AJ75" s="35">
        <v>0</v>
      </c>
      <c r="AK75" s="35">
        <v>0</v>
      </c>
      <c r="AL75" s="158" t="s">
        <v>72</v>
      </c>
      <c r="AM75" s="36" t="s">
        <v>73</v>
      </c>
      <c r="AN75" s="36" t="s">
        <v>73</v>
      </c>
      <c r="AO75" s="79" t="str">
        <f>IFERROR(VLOOKUP(F75,ﾘｽﾄ!$G$3:$J$39,4,FALSE),"")</f>
        <v/>
      </c>
      <c r="AP75" s="81"/>
      <c r="AQ75" s="81"/>
      <c r="AR75" s="121" t="str">
        <f t="shared" si="28"/>
        <v>　</v>
      </c>
      <c r="AS75" s="81" t="str">
        <f t="shared" si="4"/>
        <v/>
      </c>
      <c r="AT75" s="81" t="str">
        <f t="shared" si="4"/>
        <v/>
      </c>
      <c r="AU75" s="121" t="str">
        <f t="shared" si="29"/>
        <v>　</v>
      </c>
      <c r="AV75" s="121" t="str">
        <f t="shared" si="30"/>
        <v xml:space="preserve"> </v>
      </c>
      <c r="AW75" s="82"/>
      <c r="AX75" s="83"/>
      <c r="AY75" s="117"/>
      <c r="AZ75" s="115"/>
      <c r="BA75" s="85"/>
      <c r="BB75" s="93" t="str">
        <f t="shared" si="7"/>
        <v>黒羽大学</v>
      </c>
      <c r="BC75" s="111" t="str">
        <f t="shared" si="8"/>
        <v>03-8888-9999</v>
      </c>
      <c r="BD75" s="110" t="str">
        <f t="shared" si="9"/>
        <v>123-4567</v>
      </c>
      <c r="BE75" s="107" t="str">
        <f t="shared" si="10"/>
        <v>東京都</v>
      </c>
      <c r="BF75" s="107" t="str">
        <f t="shared" si="11"/>
        <v>ｘｘｘ区ｘｘｘｘ町</v>
      </c>
      <c r="BG75" s="110" t="str">
        <f t="shared" si="12"/>
        <v>７－７－７－１０１</v>
      </c>
      <c r="BH75" s="108">
        <f t="shared" si="13"/>
        <v>7</v>
      </c>
      <c r="BI75" s="109" t="str">
        <f t="shared" si="14"/>
        <v>赤坂　一郎</v>
      </c>
      <c r="BJ75" s="110" t="str">
        <f t="shared" si="15"/>
        <v>090-0000-0000</v>
      </c>
      <c r="BK75" s="107" t="str">
        <f t="shared" si="16"/>
        <v>aaaa@kkkk.com</v>
      </c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</row>
    <row r="76" spans="1:84" s="5" customFormat="1" ht="17.25">
      <c r="A76" s="48"/>
      <c r="D76" s="65">
        <v>54</v>
      </c>
      <c r="E76" s="159">
        <f t="shared" si="17"/>
        <v>44850</v>
      </c>
      <c r="F76" s="66"/>
      <c r="G76" s="166" t="str">
        <f>IF(F76="","",VLOOKUP(F76,ﾘｽﾄ!$G$3:$J$39,3,FALSE))</f>
        <v/>
      </c>
      <c r="H76" s="167"/>
      <c r="I76" s="167"/>
      <c r="J76" s="167" t="str">
        <f t="shared" si="18"/>
        <v/>
      </c>
      <c r="K76" s="167" t="str">
        <f t="shared" si="18"/>
        <v/>
      </c>
      <c r="L76" s="166" t="str">
        <f t="shared" si="19"/>
        <v>　</v>
      </c>
      <c r="M76" s="121" t="str">
        <f t="shared" si="20"/>
        <v>　</v>
      </c>
      <c r="N76" s="121" t="str">
        <f t="shared" si="21"/>
        <v xml:space="preserve"> </v>
      </c>
      <c r="O76" s="22" t="str">
        <f>IF(F76="","",VLOOKUP(F76,ﾘｽﾄ!$G$3:$K$39,5,FALSE))</f>
        <v/>
      </c>
      <c r="P76" s="67"/>
      <c r="Q76" s="68" t="str">
        <f t="shared" si="23"/>
        <v/>
      </c>
      <c r="R76" s="69" t="str">
        <f>IF(P76="","",DATEDIF(P76,ﾘｽﾄ!$E$4,"Y"))</f>
        <v/>
      </c>
      <c r="S76" s="231" t="str">
        <f t="shared" si="22"/>
        <v>123-4567</v>
      </c>
      <c r="T76" s="232" t="str">
        <f t="shared" si="24"/>
        <v>東京都</v>
      </c>
      <c r="U76" s="232" t="str">
        <f t="shared" si="1"/>
        <v>ｘｘｘ区ｘｘｘｘ町</v>
      </c>
      <c r="V76" s="232" t="str">
        <f t="shared" si="25"/>
        <v>７－７－７－１０１</v>
      </c>
      <c r="W76" s="232" t="str">
        <f t="shared" si="26"/>
        <v>03-8888-9999</v>
      </c>
      <c r="X76" s="232" t="str">
        <f t="shared" si="27"/>
        <v>090-0000-0000</v>
      </c>
      <c r="Y76" s="18"/>
      <c r="Z76" s="21"/>
      <c r="AA76" s="189"/>
      <c r="AB76" s="184"/>
      <c r="AC76" s="18"/>
      <c r="AD76" s="21"/>
      <c r="AE76" s="21"/>
      <c r="AF76" s="21"/>
      <c r="AG76" s="77" t="str">
        <f t="shared" si="31"/>
        <v>0:00:00</v>
      </c>
      <c r="AH76" s="35">
        <v>0</v>
      </c>
      <c r="AI76" s="158" t="s">
        <v>72</v>
      </c>
      <c r="AJ76" s="35">
        <v>0</v>
      </c>
      <c r="AK76" s="35">
        <v>0</v>
      </c>
      <c r="AL76" s="158" t="s">
        <v>72</v>
      </c>
      <c r="AM76" s="36" t="s">
        <v>73</v>
      </c>
      <c r="AN76" s="36" t="s">
        <v>73</v>
      </c>
      <c r="AO76" s="79" t="str">
        <f>IFERROR(VLOOKUP(F76,ﾘｽﾄ!$G$3:$J$39,4,FALSE),"")</f>
        <v/>
      </c>
      <c r="AP76" s="81"/>
      <c r="AQ76" s="81"/>
      <c r="AR76" s="121" t="str">
        <f t="shared" si="28"/>
        <v>　</v>
      </c>
      <c r="AS76" s="81" t="str">
        <f t="shared" si="4"/>
        <v/>
      </c>
      <c r="AT76" s="81" t="str">
        <f t="shared" si="4"/>
        <v/>
      </c>
      <c r="AU76" s="121" t="str">
        <f t="shared" si="29"/>
        <v>　</v>
      </c>
      <c r="AV76" s="121" t="str">
        <f t="shared" si="30"/>
        <v xml:space="preserve"> </v>
      </c>
      <c r="AW76" s="82"/>
      <c r="AX76" s="83"/>
      <c r="AY76" s="117"/>
      <c r="AZ76" s="115"/>
      <c r="BA76" s="85"/>
      <c r="BB76" s="93" t="str">
        <f t="shared" si="7"/>
        <v>黒羽大学</v>
      </c>
      <c r="BC76" s="111" t="str">
        <f t="shared" si="8"/>
        <v>03-8888-9999</v>
      </c>
      <c r="BD76" s="110" t="str">
        <f t="shared" si="9"/>
        <v>123-4567</v>
      </c>
      <c r="BE76" s="107" t="str">
        <f t="shared" si="10"/>
        <v>東京都</v>
      </c>
      <c r="BF76" s="107" t="str">
        <f t="shared" si="11"/>
        <v>ｘｘｘ区ｘｘｘｘ町</v>
      </c>
      <c r="BG76" s="110" t="str">
        <f t="shared" si="12"/>
        <v>７－７－７－１０１</v>
      </c>
      <c r="BH76" s="108">
        <f t="shared" si="13"/>
        <v>7</v>
      </c>
      <c r="BI76" s="109" t="str">
        <f t="shared" si="14"/>
        <v>赤坂　一郎</v>
      </c>
      <c r="BJ76" s="110" t="str">
        <f t="shared" si="15"/>
        <v>090-0000-0000</v>
      </c>
      <c r="BK76" s="107" t="str">
        <f t="shared" si="16"/>
        <v>aaaa@kkkk.com</v>
      </c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</row>
    <row r="77" spans="1:84" s="5" customFormat="1" ht="17.25">
      <c r="A77" s="48"/>
      <c r="D77" s="65">
        <v>55</v>
      </c>
      <c r="E77" s="159">
        <f t="shared" si="17"/>
        <v>44850</v>
      </c>
      <c r="F77" s="66"/>
      <c r="G77" s="166" t="str">
        <f>IF(F77="","",VLOOKUP(F77,ﾘｽﾄ!$G$3:$J$39,3,FALSE))</f>
        <v/>
      </c>
      <c r="H77" s="167"/>
      <c r="I77" s="167"/>
      <c r="J77" s="167" t="str">
        <f t="shared" si="18"/>
        <v/>
      </c>
      <c r="K77" s="167" t="str">
        <f t="shared" si="18"/>
        <v/>
      </c>
      <c r="L77" s="166" t="str">
        <f t="shared" si="19"/>
        <v>　</v>
      </c>
      <c r="M77" s="121" t="str">
        <f t="shared" si="20"/>
        <v>　</v>
      </c>
      <c r="N77" s="121" t="str">
        <f t="shared" si="21"/>
        <v xml:space="preserve"> </v>
      </c>
      <c r="O77" s="22" t="str">
        <f>IF(F77="","",VLOOKUP(F77,ﾘｽﾄ!$G$3:$K$39,5,FALSE))</f>
        <v/>
      </c>
      <c r="P77" s="67"/>
      <c r="Q77" s="68" t="str">
        <f t="shared" si="23"/>
        <v/>
      </c>
      <c r="R77" s="69" t="str">
        <f>IF(P77="","",DATEDIF(P77,ﾘｽﾄ!$E$4,"Y"))</f>
        <v/>
      </c>
      <c r="S77" s="231" t="str">
        <f t="shared" si="22"/>
        <v>123-4567</v>
      </c>
      <c r="T77" s="232" t="str">
        <f t="shared" si="24"/>
        <v>東京都</v>
      </c>
      <c r="U77" s="232" t="str">
        <f t="shared" si="1"/>
        <v>ｘｘｘ区ｘｘｘｘ町</v>
      </c>
      <c r="V77" s="232" t="str">
        <f t="shared" si="25"/>
        <v>７－７－７－１０１</v>
      </c>
      <c r="W77" s="232" t="str">
        <f t="shared" si="26"/>
        <v>03-8888-9999</v>
      </c>
      <c r="X77" s="232" t="str">
        <f t="shared" si="27"/>
        <v>090-0000-0000</v>
      </c>
      <c r="Y77" s="18"/>
      <c r="Z77" s="21"/>
      <c r="AA77" s="189"/>
      <c r="AB77" s="184"/>
      <c r="AC77" s="18"/>
      <c r="AD77" s="21"/>
      <c r="AE77" s="21"/>
      <c r="AF77" s="21"/>
      <c r="AG77" s="77" t="str">
        <f t="shared" si="31"/>
        <v>0:00:00</v>
      </c>
      <c r="AH77" s="35">
        <v>0</v>
      </c>
      <c r="AI77" s="158" t="s">
        <v>72</v>
      </c>
      <c r="AJ77" s="35">
        <v>0</v>
      </c>
      <c r="AK77" s="35">
        <v>0</v>
      </c>
      <c r="AL77" s="158" t="s">
        <v>72</v>
      </c>
      <c r="AM77" s="36" t="s">
        <v>73</v>
      </c>
      <c r="AN77" s="36" t="s">
        <v>73</v>
      </c>
      <c r="AO77" s="79" t="str">
        <f>IFERROR(VLOOKUP(F77,ﾘｽﾄ!$G$3:$J$39,4,FALSE),"")</f>
        <v/>
      </c>
      <c r="AP77" s="81"/>
      <c r="AQ77" s="81"/>
      <c r="AR77" s="121" t="str">
        <f t="shared" si="28"/>
        <v>　</v>
      </c>
      <c r="AS77" s="81" t="str">
        <f t="shared" si="4"/>
        <v/>
      </c>
      <c r="AT77" s="81" t="str">
        <f t="shared" si="4"/>
        <v/>
      </c>
      <c r="AU77" s="121" t="str">
        <f t="shared" si="29"/>
        <v>　</v>
      </c>
      <c r="AV77" s="121" t="str">
        <f t="shared" si="30"/>
        <v xml:space="preserve"> </v>
      </c>
      <c r="AW77" s="82"/>
      <c r="AX77" s="83"/>
      <c r="AY77" s="117"/>
      <c r="AZ77" s="115"/>
      <c r="BA77" s="85"/>
      <c r="BB77" s="93" t="str">
        <f t="shared" si="7"/>
        <v>黒羽大学</v>
      </c>
      <c r="BC77" s="111" t="str">
        <f t="shared" si="8"/>
        <v>03-8888-9999</v>
      </c>
      <c r="BD77" s="110" t="str">
        <f t="shared" si="9"/>
        <v>123-4567</v>
      </c>
      <c r="BE77" s="107" t="str">
        <f t="shared" si="10"/>
        <v>東京都</v>
      </c>
      <c r="BF77" s="107" t="str">
        <f t="shared" si="11"/>
        <v>ｘｘｘ区ｘｘｘｘ町</v>
      </c>
      <c r="BG77" s="110" t="str">
        <f t="shared" si="12"/>
        <v>７－７－７－１０１</v>
      </c>
      <c r="BH77" s="108">
        <f t="shared" si="13"/>
        <v>7</v>
      </c>
      <c r="BI77" s="109" t="str">
        <f t="shared" si="14"/>
        <v>赤坂　一郎</v>
      </c>
      <c r="BJ77" s="110" t="str">
        <f t="shared" si="15"/>
        <v>090-0000-0000</v>
      </c>
      <c r="BK77" s="107" t="str">
        <f t="shared" si="16"/>
        <v>aaaa@kkkk.com</v>
      </c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</row>
    <row r="78" spans="1:84" s="5" customFormat="1" ht="17.25">
      <c r="A78" s="48"/>
      <c r="D78" s="65">
        <v>56</v>
      </c>
      <c r="E78" s="159">
        <f t="shared" si="17"/>
        <v>44850</v>
      </c>
      <c r="F78" s="66"/>
      <c r="G78" s="166" t="str">
        <f>IF(F78="","",VLOOKUP(F78,ﾘｽﾄ!$G$3:$J$39,3,FALSE))</f>
        <v/>
      </c>
      <c r="H78" s="167"/>
      <c r="I78" s="167"/>
      <c r="J78" s="167" t="str">
        <f t="shared" si="18"/>
        <v/>
      </c>
      <c r="K78" s="167" t="str">
        <f t="shared" si="18"/>
        <v/>
      </c>
      <c r="L78" s="166" t="str">
        <f t="shared" si="19"/>
        <v>　</v>
      </c>
      <c r="M78" s="121" t="str">
        <f t="shared" si="20"/>
        <v>　</v>
      </c>
      <c r="N78" s="121" t="str">
        <f t="shared" si="21"/>
        <v xml:space="preserve"> </v>
      </c>
      <c r="O78" s="22" t="str">
        <f>IF(F78="","",VLOOKUP(F78,ﾘｽﾄ!$G$3:$K$39,5,FALSE))</f>
        <v/>
      </c>
      <c r="P78" s="67"/>
      <c r="Q78" s="68" t="str">
        <f t="shared" si="23"/>
        <v/>
      </c>
      <c r="R78" s="69" t="str">
        <f>IF(P78="","",DATEDIF(P78,ﾘｽﾄ!$E$4,"Y"))</f>
        <v/>
      </c>
      <c r="S78" s="231" t="str">
        <f t="shared" si="22"/>
        <v>123-4567</v>
      </c>
      <c r="T78" s="232" t="str">
        <f t="shared" si="24"/>
        <v>東京都</v>
      </c>
      <c r="U78" s="232" t="str">
        <f t="shared" si="1"/>
        <v>ｘｘｘ区ｘｘｘｘ町</v>
      </c>
      <c r="V78" s="232" t="str">
        <f t="shared" si="25"/>
        <v>７－７－７－１０１</v>
      </c>
      <c r="W78" s="232" t="str">
        <f t="shared" si="26"/>
        <v>03-8888-9999</v>
      </c>
      <c r="X78" s="232" t="str">
        <f t="shared" si="27"/>
        <v>090-0000-0000</v>
      </c>
      <c r="Y78" s="18"/>
      <c r="Z78" s="21"/>
      <c r="AA78" s="189"/>
      <c r="AB78" s="184"/>
      <c r="AC78" s="18"/>
      <c r="AD78" s="21"/>
      <c r="AE78" s="21"/>
      <c r="AF78" s="21"/>
      <c r="AG78" s="77" t="str">
        <f t="shared" si="31"/>
        <v>0:00:00</v>
      </c>
      <c r="AH78" s="35">
        <v>0</v>
      </c>
      <c r="AI78" s="158" t="s">
        <v>72</v>
      </c>
      <c r="AJ78" s="35">
        <v>0</v>
      </c>
      <c r="AK78" s="35">
        <v>0</v>
      </c>
      <c r="AL78" s="158" t="s">
        <v>72</v>
      </c>
      <c r="AM78" s="36" t="s">
        <v>73</v>
      </c>
      <c r="AN78" s="36" t="s">
        <v>73</v>
      </c>
      <c r="AO78" s="79" t="str">
        <f>IFERROR(VLOOKUP(F78,ﾘｽﾄ!$G$3:$J$39,4,FALSE),"")</f>
        <v/>
      </c>
      <c r="AP78" s="81"/>
      <c r="AQ78" s="81"/>
      <c r="AR78" s="121" t="str">
        <f t="shared" si="28"/>
        <v>　</v>
      </c>
      <c r="AS78" s="81" t="str">
        <f t="shared" si="4"/>
        <v/>
      </c>
      <c r="AT78" s="81" t="str">
        <f t="shared" si="4"/>
        <v/>
      </c>
      <c r="AU78" s="121" t="str">
        <f t="shared" si="29"/>
        <v>　</v>
      </c>
      <c r="AV78" s="121" t="str">
        <f t="shared" si="30"/>
        <v xml:space="preserve"> </v>
      </c>
      <c r="AW78" s="82"/>
      <c r="AX78" s="83"/>
      <c r="AY78" s="117"/>
      <c r="AZ78" s="115"/>
      <c r="BA78" s="85"/>
      <c r="BB78" s="93" t="str">
        <f t="shared" si="7"/>
        <v>黒羽大学</v>
      </c>
      <c r="BC78" s="111" t="str">
        <f t="shared" si="8"/>
        <v>03-8888-9999</v>
      </c>
      <c r="BD78" s="110" t="str">
        <f t="shared" si="9"/>
        <v>123-4567</v>
      </c>
      <c r="BE78" s="107" t="str">
        <f t="shared" si="10"/>
        <v>東京都</v>
      </c>
      <c r="BF78" s="107" t="str">
        <f t="shared" si="11"/>
        <v>ｘｘｘ区ｘｘｘｘ町</v>
      </c>
      <c r="BG78" s="110" t="str">
        <f t="shared" si="12"/>
        <v>７－７－７－１０１</v>
      </c>
      <c r="BH78" s="108">
        <f t="shared" si="13"/>
        <v>7</v>
      </c>
      <c r="BI78" s="109" t="str">
        <f t="shared" si="14"/>
        <v>赤坂　一郎</v>
      </c>
      <c r="BJ78" s="110" t="str">
        <f t="shared" si="15"/>
        <v>090-0000-0000</v>
      </c>
      <c r="BK78" s="107" t="str">
        <f t="shared" si="16"/>
        <v>aaaa@kkkk.com</v>
      </c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</row>
    <row r="79" spans="1:84" s="5" customFormat="1" ht="17.25">
      <c r="A79" s="48"/>
      <c r="D79" s="65">
        <v>57</v>
      </c>
      <c r="E79" s="159">
        <f t="shared" si="17"/>
        <v>44850</v>
      </c>
      <c r="F79" s="66"/>
      <c r="G79" s="166" t="str">
        <f>IF(F79="","",VLOOKUP(F79,ﾘｽﾄ!$G$3:$J$39,3,FALSE))</f>
        <v/>
      </c>
      <c r="H79" s="167"/>
      <c r="I79" s="167"/>
      <c r="J79" s="167" t="str">
        <f t="shared" si="18"/>
        <v/>
      </c>
      <c r="K79" s="167" t="str">
        <f t="shared" si="18"/>
        <v/>
      </c>
      <c r="L79" s="166" t="str">
        <f t="shared" si="19"/>
        <v>　</v>
      </c>
      <c r="M79" s="121" t="str">
        <f t="shared" si="20"/>
        <v>　</v>
      </c>
      <c r="N79" s="121" t="str">
        <f t="shared" si="21"/>
        <v xml:space="preserve"> </v>
      </c>
      <c r="O79" s="22" t="str">
        <f>IF(F79="","",VLOOKUP(F79,ﾘｽﾄ!$G$3:$K$39,5,FALSE))</f>
        <v/>
      </c>
      <c r="P79" s="67"/>
      <c r="Q79" s="68" t="str">
        <f t="shared" si="23"/>
        <v/>
      </c>
      <c r="R79" s="69" t="str">
        <f>IF(P79="","",DATEDIF(P79,ﾘｽﾄ!$E$4,"Y"))</f>
        <v/>
      </c>
      <c r="S79" s="231" t="str">
        <f t="shared" si="22"/>
        <v>123-4567</v>
      </c>
      <c r="T79" s="232" t="str">
        <f t="shared" si="24"/>
        <v>東京都</v>
      </c>
      <c r="U79" s="232" t="str">
        <f t="shared" si="1"/>
        <v>ｘｘｘ区ｘｘｘｘ町</v>
      </c>
      <c r="V79" s="232" t="str">
        <f t="shared" si="25"/>
        <v>７－７－７－１０１</v>
      </c>
      <c r="W79" s="232" t="str">
        <f t="shared" si="26"/>
        <v>03-8888-9999</v>
      </c>
      <c r="X79" s="232" t="str">
        <f t="shared" si="27"/>
        <v>090-0000-0000</v>
      </c>
      <c r="Y79" s="18"/>
      <c r="Z79" s="21"/>
      <c r="AA79" s="189"/>
      <c r="AB79" s="184"/>
      <c r="AC79" s="18"/>
      <c r="AD79" s="21"/>
      <c r="AE79" s="21"/>
      <c r="AF79" s="21"/>
      <c r="AG79" s="77" t="str">
        <f t="shared" si="31"/>
        <v>0:00:00</v>
      </c>
      <c r="AH79" s="35">
        <v>0</v>
      </c>
      <c r="AI79" s="158" t="s">
        <v>72</v>
      </c>
      <c r="AJ79" s="35">
        <v>0</v>
      </c>
      <c r="AK79" s="35">
        <v>0</v>
      </c>
      <c r="AL79" s="158" t="s">
        <v>72</v>
      </c>
      <c r="AM79" s="36" t="s">
        <v>73</v>
      </c>
      <c r="AN79" s="36" t="s">
        <v>73</v>
      </c>
      <c r="AO79" s="79" t="str">
        <f>IFERROR(VLOOKUP(F79,ﾘｽﾄ!$G$3:$J$39,4,FALSE),"")</f>
        <v/>
      </c>
      <c r="AP79" s="81"/>
      <c r="AQ79" s="81"/>
      <c r="AR79" s="121" t="str">
        <f t="shared" si="28"/>
        <v>　</v>
      </c>
      <c r="AS79" s="81" t="str">
        <f t="shared" si="4"/>
        <v/>
      </c>
      <c r="AT79" s="81" t="str">
        <f t="shared" si="4"/>
        <v/>
      </c>
      <c r="AU79" s="121" t="str">
        <f t="shared" si="29"/>
        <v>　</v>
      </c>
      <c r="AV79" s="121" t="str">
        <f t="shared" si="30"/>
        <v xml:space="preserve"> </v>
      </c>
      <c r="AW79" s="82"/>
      <c r="AX79" s="83"/>
      <c r="AY79" s="117"/>
      <c r="AZ79" s="115"/>
      <c r="BA79" s="85"/>
      <c r="BB79" s="93" t="str">
        <f t="shared" si="7"/>
        <v>黒羽大学</v>
      </c>
      <c r="BC79" s="111" t="str">
        <f t="shared" si="8"/>
        <v>03-8888-9999</v>
      </c>
      <c r="BD79" s="110" t="str">
        <f t="shared" si="9"/>
        <v>123-4567</v>
      </c>
      <c r="BE79" s="107" t="str">
        <f t="shared" si="10"/>
        <v>東京都</v>
      </c>
      <c r="BF79" s="107" t="str">
        <f t="shared" si="11"/>
        <v>ｘｘｘ区ｘｘｘｘ町</v>
      </c>
      <c r="BG79" s="110" t="str">
        <f t="shared" si="12"/>
        <v>７－７－７－１０１</v>
      </c>
      <c r="BH79" s="108">
        <f t="shared" si="13"/>
        <v>7</v>
      </c>
      <c r="BI79" s="109" t="str">
        <f t="shared" si="14"/>
        <v>赤坂　一郎</v>
      </c>
      <c r="BJ79" s="110" t="str">
        <f t="shared" si="15"/>
        <v>090-0000-0000</v>
      </c>
      <c r="BK79" s="107" t="str">
        <f t="shared" si="16"/>
        <v>aaaa@kkkk.com</v>
      </c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</row>
    <row r="80" spans="1:84" s="5" customFormat="1" ht="17.25">
      <c r="A80" s="48"/>
      <c r="D80" s="65">
        <v>58</v>
      </c>
      <c r="E80" s="159">
        <f t="shared" si="17"/>
        <v>44850</v>
      </c>
      <c r="F80" s="66"/>
      <c r="G80" s="166" t="str">
        <f>IF(F80="","",VLOOKUP(F80,ﾘｽﾄ!$G$3:$J$39,3,FALSE))</f>
        <v/>
      </c>
      <c r="H80" s="167"/>
      <c r="I80" s="167"/>
      <c r="J80" s="167" t="str">
        <f t="shared" si="18"/>
        <v/>
      </c>
      <c r="K80" s="167" t="str">
        <f t="shared" si="18"/>
        <v/>
      </c>
      <c r="L80" s="166" t="str">
        <f t="shared" si="19"/>
        <v>　</v>
      </c>
      <c r="M80" s="121" t="str">
        <f t="shared" si="20"/>
        <v>　</v>
      </c>
      <c r="N80" s="121" t="str">
        <f t="shared" si="21"/>
        <v xml:space="preserve"> </v>
      </c>
      <c r="O80" s="22" t="str">
        <f>IF(F80="","",VLOOKUP(F80,ﾘｽﾄ!$G$3:$K$39,5,FALSE))</f>
        <v/>
      </c>
      <c r="P80" s="67"/>
      <c r="Q80" s="68" t="str">
        <f t="shared" si="23"/>
        <v/>
      </c>
      <c r="R80" s="69" t="str">
        <f>IF(P80="","",DATEDIF(P80,ﾘｽﾄ!$E$4,"Y"))</f>
        <v/>
      </c>
      <c r="S80" s="231" t="str">
        <f t="shared" si="22"/>
        <v>123-4567</v>
      </c>
      <c r="T80" s="232" t="str">
        <f t="shared" si="24"/>
        <v>東京都</v>
      </c>
      <c r="U80" s="232" t="str">
        <f t="shared" si="1"/>
        <v>ｘｘｘ区ｘｘｘｘ町</v>
      </c>
      <c r="V80" s="232" t="str">
        <f t="shared" si="25"/>
        <v>７－７－７－１０１</v>
      </c>
      <c r="W80" s="232" t="str">
        <f t="shared" si="26"/>
        <v>03-8888-9999</v>
      </c>
      <c r="X80" s="232" t="str">
        <f t="shared" si="27"/>
        <v>090-0000-0000</v>
      </c>
      <c r="Y80" s="18"/>
      <c r="Z80" s="21"/>
      <c r="AA80" s="189"/>
      <c r="AB80" s="184"/>
      <c r="AC80" s="18"/>
      <c r="AD80" s="21"/>
      <c r="AE80" s="21"/>
      <c r="AF80" s="21"/>
      <c r="AG80" s="77" t="str">
        <f t="shared" si="31"/>
        <v>0:00:00</v>
      </c>
      <c r="AH80" s="35">
        <v>0</v>
      </c>
      <c r="AI80" s="158" t="s">
        <v>72</v>
      </c>
      <c r="AJ80" s="35">
        <v>0</v>
      </c>
      <c r="AK80" s="35">
        <v>0</v>
      </c>
      <c r="AL80" s="158" t="s">
        <v>72</v>
      </c>
      <c r="AM80" s="36" t="s">
        <v>73</v>
      </c>
      <c r="AN80" s="36" t="s">
        <v>73</v>
      </c>
      <c r="AO80" s="79" t="str">
        <f>IFERROR(VLOOKUP(F80,ﾘｽﾄ!$G$3:$J$39,4,FALSE),"")</f>
        <v/>
      </c>
      <c r="AP80" s="81"/>
      <c r="AQ80" s="81"/>
      <c r="AR80" s="121" t="str">
        <f t="shared" si="28"/>
        <v>　</v>
      </c>
      <c r="AS80" s="81" t="str">
        <f t="shared" si="4"/>
        <v/>
      </c>
      <c r="AT80" s="81" t="str">
        <f t="shared" si="4"/>
        <v/>
      </c>
      <c r="AU80" s="121" t="str">
        <f t="shared" si="29"/>
        <v>　</v>
      </c>
      <c r="AV80" s="121" t="str">
        <f t="shared" si="30"/>
        <v xml:space="preserve"> </v>
      </c>
      <c r="AW80" s="82"/>
      <c r="AX80" s="83"/>
      <c r="AY80" s="117"/>
      <c r="AZ80" s="115"/>
      <c r="BA80" s="85"/>
      <c r="BB80" s="93" t="str">
        <f t="shared" si="7"/>
        <v>黒羽大学</v>
      </c>
      <c r="BC80" s="111" t="str">
        <f t="shared" si="8"/>
        <v>03-8888-9999</v>
      </c>
      <c r="BD80" s="110" t="str">
        <f t="shared" si="9"/>
        <v>123-4567</v>
      </c>
      <c r="BE80" s="107" t="str">
        <f t="shared" si="10"/>
        <v>東京都</v>
      </c>
      <c r="BF80" s="107" t="str">
        <f t="shared" si="11"/>
        <v>ｘｘｘ区ｘｘｘｘ町</v>
      </c>
      <c r="BG80" s="110" t="str">
        <f t="shared" si="12"/>
        <v>７－７－７－１０１</v>
      </c>
      <c r="BH80" s="108">
        <f t="shared" si="13"/>
        <v>7</v>
      </c>
      <c r="BI80" s="109" t="str">
        <f t="shared" si="14"/>
        <v>赤坂　一郎</v>
      </c>
      <c r="BJ80" s="110" t="str">
        <f t="shared" si="15"/>
        <v>090-0000-0000</v>
      </c>
      <c r="BK80" s="107" t="str">
        <f t="shared" si="16"/>
        <v>aaaa@kkkk.com</v>
      </c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</row>
    <row r="81" spans="1:84" s="5" customFormat="1" ht="17.25">
      <c r="A81" s="48"/>
      <c r="D81" s="65">
        <v>59</v>
      </c>
      <c r="E81" s="159">
        <f t="shared" si="17"/>
        <v>44850</v>
      </c>
      <c r="F81" s="66"/>
      <c r="G81" s="166" t="str">
        <f>IF(F81="","",VLOOKUP(F81,ﾘｽﾄ!$G$3:$J$39,3,FALSE))</f>
        <v/>
      </c>
      <c r="H81" s="167"/>
      <c r="I81" s="167"/>
      <c r="J81" s="167" t="str">
        <f t="shared" si="18"/>
        <v/>
      </c>
      <c r="K81" s="167" t="str">
        <f t="shared" si="18"/>
        <v/>
      </c>
      <c r="L81" s="166" t="str">
        <f t="shared" si="19"/>
        <v>　</v>
      </c>
      <c r="M81" s="121" t="str">
        <f t="shared" si="20"/>
        <v>　</v>
      </c>
      <c r="N81" s="121" t="str">
        <f t="shared" si="21"/>
        <v xml:space="preserve"> </v>
      </c>
      <c r="O81" s="22" t="str">
        <f>IF(F81="","",VLOOKUP(F81,ﾘｽﾄ!$G$3:$K$39,5,FALSE))</f>
        <v/>
      </c>
      <c r="P81" s="67"/>
      <c r="Q81" s="68" t="str">
        <f t="shared" si="23"/>
        <v/>
      </c>
      <c r="R81" s="69" t="str">
        <f>IF(P81="","",DATEDIF(P81,ﾘｽﾄ!$E$4,"Y"))</f>
        <v/>
      </c>
      <c r="S81" s="231" t="str">
        <f t="shared" si="22"/>
        <v>123-4567</v>
      </c>
      <c r="T81" s="232" t="str">
        <f t="shared" si="24"/>
        <v>東京都</v>
      </c>
      <c r="U81" s="232" t="str">
        <f t="shared" si="1"/>
        <v>ｘｘｘ区ｘｘｘｘ町</v>
      </c>
      <c r="V81" s="232" t="str">
        <f t="shared" si="25"/>
        <v>７－７－７－１０１</v>
      </c>
      <c r="W81" s="232" t="str">
        <f t="shared" si="26"/>
        <v>03-8888-9999</v>
      </c>
      <c r="X81" s="232" t="str">
        <f t="shared" si="27"/>
        <v>090-0000-0000</v>
      </c>
      <c r="Y81" s="18"/>
      <c r="Z81" s="21"/>
      <c r="AA81" s="189"/>
      <c r="AB81" s="184"/>
      <c r="AC81" s="18"/>
      <c r="AD81" s="21"/>
      <c r="AE81" s="21"/>
      <c r="AF81" s="21"/>
      <c r="AG81" s="77" t="str">
        <f t="shared" si="31"/>
        <v>0:00:00</v>
      </c>
      <c r="AH81" s="35">
        <v>0</v>
      </c>
      <c r="AI81" s="158" t="s">
        <v>72</v>
      </c>
      <c r="AJ81" s="35">
        <v>0</v>
      </c>
      <c r="AK81" s="35">
        <v>0</v>
      </c>
      <c r="AL81" s="158" t="s">
        <v>72</v>
      </c>
      <c r="AM81" s="36" t="s">
        <v>73</v>
      </c>
      <c r="AN81" s="36" t="s">
        <v>73</v>
      </c>
      <c r="AO81" s="79" t="str">
        <f>IFERROR(VLOOKUP(F81,ﾘｽﾄ!$G$3:$J$39,4,FALSE),"")</f>
        <v/>
      </c>
      <c r="AP81" s="81"/>
      <c r="AQ81" s="81"/>
      <c r="AR81" s="121" t="str">
        <f t="shared" si="28"/>
        <v>　</v>
      </c>
      <c r="AS81" s="81" t="str">
        <f t="shared" si="4"/>
        <v/>
      </c>
      <c r="AT81" s="81" t="str">
        <f t="shared" si="4"/>
        <v/>
      </c>
      <c r="AU81" s="121" t="str">
        <f t="shared" si="29"/>
        <v>　</v>
      </c>
      <c r="AV81" s="121" t="str">
        <f t="shared" si="30"/>
        <v xml:space="preserve"> </v>
      </c>
      <c r="AW81" s="82"/>
      <c r="AX81" s="83"/>
      <c r="AY81" s="117"/>
      <c r="AZ81" s="115"/>
      <c r="BA81" s="85"/>
      <c r="BB81" s="93" t="str">
        <f t="shared" si="7"/>
        <v>黒羽大学</v>
      </c>
      <c r="BC81" s="111" t="str">
        <f t="shared" si="8"/>
        <v>03-8888-9999</v>
      </c>
      <c r="BD81" s="110" t="str">
        <f t="shared" si="9"/>
        <v>123-4567</v>
      </c>
      <c r="BE81" s="107" t="str">
        <f t="shared" si="10"/>
        <v>東京都</v>
      </c>
      <c r="BF81" s="107" t="str">
        <f t="shared" si="11"/>
        <v>ｘｘｘ区ｘｘｘｘ町</v>
      </c>
      <c r="BG81" s="110" t="str">
        <f t="shared" si="12"/>
        <v>７－７－７－１０１</v>
      </c>
      <c r="BH81" s="108">
        <f t="shared" si="13"/>
        <v>7</v>
      </c>
      <c r="BI81" s="109" t="str">
        <f t="shared" si="14"/>
        <v>赤坂　一郎</v>
      </c>
      <c r="BJ81" s="110" t="str">
        <f t="shared" si="15"/>
        <v>090-0000-0000</v>
      </c>
      <c r="BK81" s="107" t="str">
        <f t="shared" si="16"/>
        <v>aaaa@kkkk.com</v>
      </c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</row>
    <row r="82" spans="1:84" s="5" customFormat="1" ht="17.25">
      <c r="A82" s="48"/>
      <c r="D82" s="65">
        <v>60</v>
      </c>
      <c r="E82" s="159">
        <f t="shared" si="17"/>
        <v>44850</v>
      </c>
      <c r="F82" s="66"/>
      <c r="G82" s="166" t="str">
        <f>IF(F82="","",VLOOKUP(F82,ﾘｽﾄ!$G$3:$J$39,3,FALSE))</f>
        <v/>
      </c>
      <c r="H82" s="167"/>
      <c r="I82" s="167"/>
      <c r="J82" s="167" t="str">
        <f t="shared" si="18"/>
        <v/>
      </c>
      <c r="K82" s="167" t="str">
        <f t="shared" si="18"/>
        <v/>
      </c>
      <c r="L82" s="166" t="str">
        <f t="shared" si="19"/>
        <v>　</v>
      </c>
      <c r="M82" s="121" t="str">
        <f t="shared" si="20"/>
        <v>　</v>
      </c>
      <c r="N82" s="121" t="str">
        <f t="shared" si="21"/>
        <v xml:space="preserve"> </v>
      </c>
      <c r="O82" s="22" t="str">
        <f>IF(F82="","",VLOOKUP(F82,ﾘｽﾄ!$G$3:$K$39,5,FALSE))</f>
        <v/>
      </c>
      <c r="P82" s="67"/>
      <c r="Q82" s="68" t="str">
        <f t="shared" si="23"/>
        <v/>
      </c>
      <c r="R82" s="69" t="str">
        <f>IF(P82="","",DATEDIF(P82,ﾘｽﾄ!$E$4,"Y"))</f>
        <v/>
      </c>
      <c r="S82" s="231" t="str">
        <f t="shared" si="22"/>
        <v>123-4567</v>
      </c>
      <c r="T82" s="232" t="str">
        <f t="shared" si="24"/>
        <v>東京都</v>
      </c>
      <c r="U82" s="232" t="str">
        <f t="shared" si="1"/>
        <v>ｘｘｘ区ｘｘｘｘ町</v>
      </c>
      <c r="V82" s="232" t="str">
        <f t="shared" si="25"/>
        <v>７－７－７－１０１</v>
      </c>
      <c r="W82" s="232" t="str">
        <f t="shared" si="26"/>
        <v>03-8888-9999</v>
      </c>
      <c r="X82" s="232" t="str">
        <f t="shared" si="27"/>
        <v>090-0000-0000</v>
      </c>
      <c r="Y82" s="18"/>
      <c r="Z82" s="21"/>
      <c r="AA82" s="189"/>
      <c r="AB82" s="184"/>
      <c r="AC82" s="18"/>
      <c r="AD82" s="21"/>
      <c r="AE82" s="21"/>
      <c r="AF82" s="21"/>
      <c r="AG82" s="77" t="str">
        <f t="shared" si="31"/>
        <v>0:00:00</v>
      </c>
      <c r="AH82" s="35">
        <v>0</v>
      </c>
      <c r="AI82" s="158" t="s">
        <v>72</v>
      </c>
      <c r="AJ82" s="35">
        <v>0</v>
      </c>
      <c r="AK82" s="35">
        <v>0</v>
      </c>
      <c r="AL82" s="158" t="s">
        <v>72</v>
      </c>
      <c r="AM82" s="36" t="s">
        <v>73</v>
      </c>
      <c r="AN82" s="36" t="s">
        <v>73</v>
      </c>
      <c r="AO82" s="79" t="str">
        <f>IFERROR(VLOOKUP(F82,ﾘｽﾄ!$G$3:$J$39,4,FALSE),"")</f>
        <v/>
      </c>
      <c r="AP82" s="81"/>
      <c r="AQ82" s="81"/>
      <c r="AR82" s="121" t="str">
        <f t="shared" si="28"/>
        <v>　</v>
      </c>
      <c r="AS82" s="81" t="str">
        <f t="shared" si="4"/>
        <v/>
      </c>
      <c r="AT82" s="81" t="str">
        <f t="shared" si="4"/>
        <v/>
      </c>
      <c r="AU82" s="121" t="str">
        <f t="shared" si="29"/>
        <v>　</v>
      </c>
      <c r="AV82" s="121" t="str">
        <f t="shared" si="30"/>
        <v xml:space="preserve"> </v>
      </c>
      <c r="AW82" s="82"/>
      <c r="AX82" s="83"/>
      <c r="AY82" s="117"/>
      <c r="AZ82" s="115"/>
      <c r="BA82" s="85"/>
      <c r="BB82" s="93" t="str">
        <f t="shared" si="7"/>
        <v>黒羽大学</v>
      </c>
      <c r="BC82" s="111" t="str">
        <f t="shared" si="8"/>
        <v>03-8888-9999</v>
      </c>
      <c r="BD82" s="110" t="str">
        <f t="shared" si="9"/>
        <v>123-4567</v>
      </c>
      <c r="BE82" s="107" t="str">
        <f t="shared" si="10"/>
        <v>東京都</v>
      </c>
      <c r="BF82" s="107" t="str">
        <f t="shared" si="11"/>
        <v>ｘｘｘ区ｘｘｘｘ町</v>
      </c>
      <c r="BG82" s="110" t="str">
        <f t="shared" si="12"/>
        <v>７－７－７－１０１</v>
      </c>
      <c r="BH82" s="108">
        <f t="shared" si="13"/>
        <v>7</v>
      </c>
      <c r="BI82" s="109" t="str">
        <f t="shared" si="14"/>
        <v>赤坂　一郎</v>
      </c>
      <c r="BJ82" s="110" t="str">
        <f t="shared" si="15"/>
        <v>090-0000-0000</v>
      </c>
      <c r="BK82" s="107" t="str">
        <f t="shared" si="16"/>
        <v>aaaa@kkkk.com</v>
      </c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</row>
    <row r="83" spans="1:84" s="5" customFormat="1" ht="17.25">
      <c r="A83" s="48"/>
      <c r="D83" s="65">
        <v>61</v>
      </c>
      <c r="E83" s="159">
        <f t="shared" si="17"/>
        <v>44850</v>
      </c>
      <c r="F83" s="66"/>
      <c r="G83" s="166" t="str">
        <f>IF(F83="","",VLOOKUP(F83,ﾘｽﾄ!$G$3:$J$39,3,FALSE))</f>
        <v/>
      </c>
      <c r="H83" s="167"/>
      <c r="I83" s="167"/>
      <c r="J83" s="167" t="str">
        <f t="shared" si="18"/>
        <v/>
      </c>
      <c r="K83" s="167" t="str">
        <f t="shared" si="18"/>
        <v/>
      </c>
      <c r="L83" s="166" t="str">
        <f t="shared" si="19"/>
        <v>　</v>
      </c>
      <c r="M83" s="121" t="str">
        <f t="shared" si="20"/>
        <v>　</v>
      </c>
      <c r="N83" s="121" t="str">
        <f t="shared" si="21"/>
        <v xml:space="preserve"> </v>
      </c>
      <c r="O83" s="22" t="str">
        <f>IF(F83="","",VLOOKUP(F83,ﾘｽﾄ!$G$3:$K$39,5,FALSE))</f>
        <v/>
      </c>
      <c r="P83" s="67"/>
      <c r="Q83" s="68" t="str">
        <f t="shared" si="23"/>
        <v/>
      </c>
      <c r="R83" s="69" t="str">
        <f>IF(P83="","",DATEDIF(P83,ﾘｽﾄ!$E$4,"Y"))</f>
        <v/>
      </c>
      <c r="S83" s="231" t="str">
        <f t="shared" si="22"/>
        <v>123-4567</v>
      </c>
      <c r="T83" s="232" t="str">
        <f t="shared" si="24"/>
        <v>東京都</v>
      </c>
      <c r="U83" s="232" t="str">
        <f t="shared" si="1"/>
        <v>ｘｘｘ区ｘｘｘｘ町</v>
      </c>
      <c r="V83" s="232" t="str">
        <f t="shared" si="25"/>
        <v>７－７－７－１０１</v>
      </c>
      <c r="W83" s="232" t="str">
        <f t="shared" si="26"/>
        <v>03-8888-9999</v>
      </c>
      <c r="X83" s="232" t="str">
        <f t="shared" si="27"/>
        <v>090-0000-0000</v>
      </c>
      <c r="Y83" s="18"/>
      <c r="Z83" s="21"/>
      <c r="AA83" s="189"/>
      <c r="AB83" s="184"/>
      <c r="AC83" s="18"/>
      <c r="AD83" s="21"/>
      <c r="AE83" s="21"/>
      <c r="AF83" s="21"/>
      <c r="AG83" s="77" t="str">
        <f t="shared" si="31"/>
        <v>0:00:00</v>
      </c>
      <c r="AH83" s="35">
        <v>0</v>
      </c>
      <c r="AI83" s="158" t="s">
        <v>72</v>
      </c>
      <c r="AJ83" s="35">
        <v>0</v>
      </c>
      <c r="AK83" s="35">
        <v>0</v>
      </c>
      <c r="AL83" s="158" t="s">
        <v>72</v>
      </c>
      <c r="AM83" s="36" t="s">
        <v>73</v>
      </c>
      <c r="AN83" s="36" t="s">
        <v>73</v>
      </c>
      <c r="AO83" s="79" t="str">
        <f>IFERROR(VLOOKUP(F83,ﾘｽﾄ!$G$3:$J$39,4,FALSE),"")</f>
        <v/>
      </c>
      <c r="AP83" s="81"/>
      <c r="AQ83" s="81"/>
      <c r="AR83" s="121" t="str">
        <f t="shared" si="28"/>
        <v>　</v>
      </c>
      <c r="AS83" s="81" t="str">
        <f t="shared" si="4"/>
        <v/>
      </c>
      <c r="AT83" s="81" t="str">
        <f t="shared" si="4"/>
        <v/>
      </c>
      <c r="AU83" s="121" t="str">
        <f t="shared" si="29"/>
        <v>　</v>
      </c>
      <c r="AV83" s="121" t="str">
        <f t="shared" si="30"/>
        <v xml:space="preserve"> </v>
      </c>
      <c r="AW83" s="82"/>
      <c r="AX83" s="83"/>
      <c r="AY83" s="117"/>
      <c r="AZ83" s="115"/>
      <c r="BA83" s="85"/>
      <c r="BB83" s="93" t="str">
        <f t="shared" si="7"/>
        <v>黒羽大学</v>
      </c>
      <c r="BC83" s="111" t="str">
        <f t="shared" si="8"/>
        <v>03-8888-9999</v>
      </c>
      <c r="BD83" s="110" t="str">
        <f t="shared" si="9"/>
        <v>123-4567</v>
      </c>
      <c r="BE83" s="107" t="str">
        <f t="shared" si="10"/>
        <v>東京都</v>
      </c>
      <c r="BF83" s="107" t="str">
        <f t="shared" si="11"/>
        <v>ｘｘｘ区ｘｘｘｘ町</v>
      </c>
      <c r="BG83" s="110" t="str">
        <f t="shared" si="12"/>
        <v>７－７－７－１０１</v>
      </c>
      <c r="BH83" s="108">
        <f t="shared" si="13"/>
        <v>7</v>
      </c>
      <c r="BI83" s="109" t="str">
        <f t="shared" si="14"/>
        <v>赤坂　一郎</v>
      </c>
      <c r="BJ83" s="110" t="str">
        <f t="shared" si="15"/>
        <v>090-0000-0000</v>
      </c>
      <c r="BK83" s="107" t="str">
        <f t="shared" si="16"/>
        <v>aaaa@kkkk.com</v>
      </c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</row>
    <row r="84" spans="1:84" s="5" customFormat="1" ht="17.25">
      <c r="A84" s="48"/>
      <c r="D84" s="65">
        <v>62</v>
      </c>
      <c r="E84" s="159">
        <f t="shared" si="17"/>
        <v>44850</v>
      </c>
      <c r="F84" s="66"/>
      <c r="G84" s="166" t="str">
        <f>IF(F84="","",VLOOKUP(F84,ﾘｽﾄ!$G$3:$J$39,3,FALSE))</f>
        <v/>
      </c>
      <c r="H84" s="167"/>
      <c r="I84" s="167"/>
      <c r="J84" s="167" t="str">
        <f t="shared" si="18"/>
        <v/>
      </c>
      <c r="K84" s="167" t="str">
        <f t="shared" si="18"/>
        <v/>
      </c>
      <c r="L84" s="166" t="str">
        <f t="shared" si="19"/>
        <v>　</v>
      </c>
      <c r="M84" s="121" t="str">
        <f t="shared" si="20"/>
        <v>　</v>
      </c>
      <c r="N84" s="121" t="str">
        <f t="shared" si="21"/>
        <v xml:space="preserve"> </v>
      </c>
      <c r="O84" s="22" t="str">
        <f>IF(F84="","",VLOOKUP(F84,ﾘｽﾄ!$G$3:$K$39,5,FALSE))</f>
        <v/>
      </c>
      <c r="P84" s="67"/>
      <c r="Q84" s="68" t="str">
        <f t="shared" si="23"/>
        <v/>
      </c>
      <c r="R84" s="69" t="str">
        <f>IF(P84="","",DATEDIF(P84,ﾘｽﾄ!$E$4,"Y"))</f>
        <v/>
      </c>
      <c r="S84" s="231" t="str">
        <f t="shared" si="22"/>
        <v>123-4567</v>
      </c>
      <c r="T84" s="232" t="str">
        <f t="shared" si="24"/>
        <v>東京都</v>
      </c>
      <c r="U84" s="232" t="str">
        <f t="shared" si="1"/>
        <v>ｘｘｘ区ｘｘｘｘ町</v>
      </c>
      <c r="V84" s="232" t="str">
        <f t="shared" si="25"/>
        <v>７－７－７－１０１</v>
      </c>
      <c r="W84" s="232" t="str">
        <f t="shared" si="26"/>
        <v>03-8888-9999</v>
      </c>
      <c r="X84" s="232" t="str">
        <f t="shared" si="27"/>
        <v>090-0000-0000</v>
      </c>
      <c r="Y84" s="18"/>
      <c r="Z84" s="21"/>
      <c r="AA84" s="189"/>
      <c r="AB84" s="184"/>
      <c r="AC84" s="18"/>
      <c r="AD84" s="21"/>
      <c r="AE84" s="21"/>
      <c r="AF84" s="21"/>
      <c r="AG84" s="77" t="str">
        <f t="shared" si="31"/>
        <v>0:00:00</v>
      </c>
      <c r="AH84" s="35">
        <v>0</v>
      </c>
      <c r="AI84" s="158" t="s">
        <v>72</v>
      </c>
      <c r="AJ84" s="35">
        <v>0</v>
      </c>
      <c r="AK84" s="35">
        <v>0</v>
      </c>
      <c r="AL84" s="158" t="s">
        <v>72</v>
      </c>
      <c r="AM84" s="36" t="s">
        <v>73</v>
      </c>
      <c r="AN84" s="36" t="s">
        <v>73</v>
      </c>
      <c r="AO84" s="79" t="str">
        <f>IFERROR(VLOOKUP(F84,ﾘｽﾄ!$G$3:$J$39,4,FALSE),"")</f>
        <v/>
      </c>
      <c r="AP84" s="81"/>
      <c r="AQ84" s="81"/>
      <c r="AR84" s="121" t="str">
        <f t="shared" si="28"/>
        <v>　</v>
      </c>
      <c r="AS84" s="81" t="str">
        <f t="shared" si="4"/>
        <v/>
      </c>
      <c r="AT84" s="81" t="str">
        <f t="shared" si="4"/>
        <v/>
      </c>
      <c r="AU84" s="121" t="str">
        <f t="shared" si="29"/>
        <v>　</v>
      </c>
      <c r="AV84" s="121" t="str">
        <f t="shared" si="30"/>
        <v xml:space="preserve"> </v>
      </c>
      <c r="AW84" s="82"/>
      <c r="AX84" s="83"/>
      <c r="AY84" s="117"/>
      <c r="AZ84" s="115"/>
      <c r="BA84" s="85"/>
      <c r="BB84" s="93" t="str">
        <f t="shared" si="7"/>
        <v>黒羽大学</v>
      </c>
      <c r="BC84" s="111" t="str">
        <f t="shared" si="8"/>
        <v>03-8888-9999</v>
      </c>
      <c r="BD84" s="110" t="str">
        <f t="shared" si="9"/>
        <v>123-4567</v>
      </c>
      <c r="BE84" s="107" t="str">
        <f t="shared" si="10"/>
        <v>東京都</v>
      </c>
      <c r="BF84" s="107" t="str">
        <f t="shared" si="11"/>
        <v>ｘｘｘ区ｘｘｘｘ町</v>
      </c>
      <c r="BG84" s="110" t="str">
        <f t="shared" si="12"/>
        <v>７－７－７－１０１</v>
      </c>
      <c r="BH84" s="108">
        <f t="shared" si="13"/>
        <v>7</v>
      </c>
      <c r="BI84" s="109" t="str">
        <f t="shared" si="14"/>
        <v>赤坂　一郎</v>
      </c>
      <c r="BJ84" s="110" t="str">
        <f t="shared" si="15"/>
        <v>090-0000-0000</v>
      </c>
      <c r="BK84" s="107" t="str">
        <f t="shared" si="16"/>
        <v>aaaa@kkkk.com</v>
      </c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</row>
    <row r="85" spans="1:84" s="5" customFormat="1" ht="17.25">
      <c r="A85" s="48"/>
      <c r="D85" s="65">
        <v>63</v>
      </c>
      <c r="E85" s="159">
        <f t="shared" si="17"/>
        <v>44850</v>
      </c>
      <c r="F85" s="66"/>
      <c r="G85" s="166" t="str">
        <f>IF(F85="","",VLOOKUP(F85,ﾘｽﾄ!$G$3:$J$39,3,FALSE))</f>
        <v/>
      </c>
      <c r="H85" s="167"/>
      <c r="I85" s="167"/>
      <c r="J85" s="167" t="str">
        <f t="shared" si="18"/>
        <v/>
      </c>
      <c r="K85" s="167" t="str">
        <f t="shared" si="18"/>
        <v/>
      </c>
      <c r="L85" s="166" t="str">
        <f t="shared" si="19"/>
        <v>　</v>
      </c>
      <c r="M85" s="121" t="str">
        <f t="shared" si="20"/>
        <v>　</v>
      </c>
      <c r="N85" s="121" t="str">
        <f t="shared" si="21"/>
        <v xml:space="preserve"> </v>
      </c>
      <c r="O85" s="22" t="str">
        <f>IF(F85="","",VLOOKUP(F85,ﾘｽﾄ!$G$3:$K$39,5,FALSE))</f>
        <v/>
      </c>
      <c r="P85" s="67"/>
      <c r="Q85" s="68" t="str">
        <f t="shared" si="23"/>
        <v/>
      </c>
      <c r="R85" s="69" t="str">
        <f>IF(P85="","",DATEDIF(P85,ﾘｽﾄ!$E$4,"Y"))</f>
        <v/>
      </c>
      <c r="S85" s="231" t="str">
        <f t="shared" si="22"/>
        <v>123-4567</v>
      </c>
      <c r="T85" s="232" t="str">
        <f t="shared" si="24"/>
        <v>東京都</v>
      </c>
      <c r="U85" s="232" t="str">
        <f t="shared" si="1"/>
        <v>ｘｘｘ区ｘｘｘｘ町</v>
      </c>
      <c r="V85" s="232" t="str">
        <f t="shared" si="25"/>
        <v>７－７－７－１０１</v>
      </c>
      <c r="W85" s="232" t="str">
        <f t="shared" si="26"/>
        <v>03-8888-9999</v>
      </c>
      <c r="X85" s="232" t="str">
        <f t="shared" si="27"/>
        <v>090-0000-0000</v>
      </c>
      <c r="Y85" s="18"/>
      <c r="Z85" s="21"/>
      <c r="AA85" s="189"/>
      <c r="AB85" s="184"/>
      <c r="AC85" s="18"/>
      <c r="AD85" s="21"/>
      <c r="AE85" s="21"/>
      <c r="AF85" s="21"/>
      <c r="AG85" s="77" t="str">
        <f t="shared" si="31"/>
        <v>0:00:00</v>
      </c>
      <c r="AH85" s="35">
        <v>0</v>
      </c>
      <c r="AI85" s="158" t="s">
        <v>72</v>
      </c>
      <c r="AJ85" s="35">
        <v>0</v>
      </c>
      <c r="AK85" s="35">
        <v>0</v>
      </c>
      <c r="AL85" s="158" t="s">
        <v>72</v>
      </c>
      <c r="AM85" s="36" t="s">
        <v>73</v>
      </c>
      <c r="AN85" s="36" t="s">
        <v>73</v>
      </c>
      <c r="AO85" s="79" t="str">
        <f>IFERROR(VLOOKUP(F85,ﾘｽﾄ!$G$3:$J$39,4,FALSE),"")</f>
        <v/>
      </c>
      <c r="AP85" s="81"/>
      <c r="AQ85" s="81"/>
      <c r="AR85" s="121" t="str">
        <f t="shared" si="28"/>
        <v>　</v>
      </c>
      <c r="AS85" s="81" t="str">
        <f t="shared" si="4"/>
        <v/>
      </c>
      <c r="AT85" s="81" t="str">
        <f t="shared" si="4"/>
        <v/>
      </c>
      <c r="AU85" s="121" t="str">
        <f t="shared" si="29"/>
        <v>　</v>
      </c>
      <c r="AV85" s="121" t="str">
        <f t="shared" si="30"/>
        <v xml:space="preserve"> </v>
      </c>
      <c r="AW85" s="82"/>
      <c r="AX85" s="83"/>
      <c r="AY85" s="117"/>
      <c r="AZ85" s="115"/>
      <c r="BA85" s="85"/>
      <c r="BB85" s="93" t="str">
        <f t="shared" si="7"/>
        <v>黒羽大学</v>
      </c>
      <c r="BC85" s="111" t="str">
        <f t="shared" si="8"/>
        <v>03-8888-9999</v>
      </c>
      <c r="BD85" s="110" t="str">
        <f t="shared" si="9"/>
        <v>123-4567</v>
      </c>
      <c r="BE85" s="107" t="str">
        <f t="shared" si="10"/>
        <v>東京都</v>
      </c>
      <c r="BF85" s="107" t="str">
        <f t="shared" si="11"/>
        <v>ｘｘｘ区ｘｘｘｘ町</v>
      </c>
      <c r="BG85" s="110" t="str">
        <f t="shared" si="12"/>
        <v>７－７－７－１０１</v>
      </c>
      <c r="BH85" s="108">
        <f t="shared" si="13"/>
        <v>7</v>
      </c>
      <c r="BI85" s="109" t="str">
        <f t="shared" si="14"/>
        <v>赤坂　一郎</v>
      </c>
      <c r="BJ85" s="110" t="str">
        <f t="shared" si="15"/>
        <v>090-0000-0000</v>
      </c>
      <c r="BK85" s="107" t="str">
        <f t="shared" si="16"/>
        <v>aaaa@kkkk.com</v>
      </c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</row>
    <row r="86" spans="1:84" s="5" customFormat="1" ht="17.25">
      <c r="A86" s="48"/>
      <c r="D86" s="65">
        <v>64</v>
      </c>
      <c r="E86" s="159">
        <f t="shared" si="17"/>
        <v>44850</v>
      </c>
      <c r="F86" s="66"/>
      <c r="G86" s="166" t="str">
        <f>IF(F86="","",VLOOKUP(F86,ﾘｽﾄ!$G$3:$J$39,3,FALSE))</f>
        <v/>
      </c>
      <c r="H86" s="167"/>
      <c r="I86" s="167"/>
      <c r="J86" s="167" t="str">
        <f t="shared" si="18"/>
        <v/>
      </c>
      <c r="K86" s="167" t="str">
        <f t="shared" si="18"/>
        <v/>
      </c>
      <c r="L86" s="166" t="str">
        <f t="shared" si="19"/>
        <v>　</v>
      </c>
      <c r="M86" s="121" t="str">
        <f t="shared" si="20"/>
        <v>　</v>
      </c>
      <c r="N86" s="121" t="str">
        <f t="shared" si="21"/>
        <v xml:space="preserve"> </v>
      </c>
      <c r="O86" s="22" t="str">
        <f>IF(F86="","",VLOOKUP(F86,ﾘｽﾄ!$G$3:$K$39,5,FALSE))</f>
        <v/>
      </c>
      <c r="P86" s="67"/>
      <c r="Q86" s="68" t="str">
        <f t="shared" si="23"/>
        <v/>
      </c>
      <c r="R86" s="69" t="str">
        <f>IF(P86="","",DATEDIF(P86,ﾘｽﾄ!$E$4,"Y"))</f>
        <v/>
      </c>
      <c r="S86" s="231" t="str">
        <f t="shared" si="22"/>
        <v>123-4567</v>
      </c>
      <c r="T86" s="232" t="str">
        <f t="shared" si="24"/>
        <v>東京都</v>
      </c>
      <c r="U86" s="232" t="str">
        <f t="shared" si="1"/>
        <v>ｘｘｘ区ｘｘｘｘ町</v>
      </c>
      <c r="V86" s="232" t="str">
        <f t="shared" si="25"/>
        <v>７－７－７－１０１</v>
      </c>
      <c r="W86" s="232" t="str">
        <f t="shared" si="26"/>
        <v>03-8888-9999</v>
      </c>
      <c r="X86" s="232" t="str">
        <f t="shared" si="27"/>
        <v>090-0000-0000</v>
      </c>
      <c r="Y86" s="18"/>
      <c r="Z86" s="21"/>
      <c r="AA86" s="189"/>
      <c r="AB86" s="184"/>
      <c r="AC86" s="18"/>
      <c r="AD86" s="21"/>
      <c r="AE86" s="21"/>
      <c r="AF86" s="21"/>
      <c r="AG86" s="77" t="str">
        <f t="shared" si="31"/>
        <v>0:00:00</v>
      </c>
      <c r="AH86" s="35">
        <v>0</v>
      </c>
      <c r="AI86" s="158" t="s">
        <v>72</v>
      </c>
      <c r="AJ86" s="35">
        <v>0</v>
      </c>
      <c r="AK86" s="35">
        <v>0</v>
      </c>
      <c r="AL86" s="158" t="s">
        <v>72</v>
      </c>
      <c r="AM86" s="36" t="s">
        <v>73</v>
      </c>
      <c r="AN86" s="36" t="s">
        <v>73</v>
      </c>
      <c r="AO86" s="79" t="str">
        <f>IFERROR(VLOOKUP(F86,ﾘｽﾄ!$G$3:$J$39,4,FALSE),"")</f>
        <v/>
      </c>
      <c r="AP86" s="81"/>
      <c r="AQ86" s="81"/>
      <c r="AR86" s="121" t="str">
        <f t="shared" si="28"/>
        <v>　</v>
      </c>
      <c r="AS86" s="81" t="str">
        <f t="shared" si="4"/>
        <v/>
      </c>
      <c r="AT86" s="81" t="str">
        <f t="shared" si="4"/>
        <v/>
      </c>
      <c r="AU86" s="121" t="str">
        <f t="shared" si="29"/>
        <v>　</v>
      </c>
      <c r="AV86" s="121" t="str">
        <f t="shared" si="30"/>
        <v xml:space="preserve"> </v>
      </c>
      <c r="AW86" s="82"/>
      <c r="AX86" s="83"/>
      <c r="AY86" s="117"/>
      <c r="AZ86" s="115"/>
      <c r="BA86" s="85"/>
      <c r="BB86" s="93" t="str">
        <f t="shared" si="7"/>
        <v>黒羽大学</v>
      </c>
      <c r="BC86" s="111" t="str">
        <f t="shared" si="8"/>
        <v>03-8888-9999</v>
      </c>
      <c r="BD86" s="110" t="str">
        <f t="shared" si="9"/>
        <v>123-4567</v>
      </c>
      <c r="BE86" s="107" t="str">
        <f t="shared" si="10"/>
        <v>東京都</v>
      </c>
      <c r="BF86" s="107" t="str">
        <f t="shared" si="11"/>
        <v>ｘｘｘ区ｘｘｘｘ町</v>
      </c>
      <c r="BG86" s="110" t="str">
        <f t="shared" si="12"/>
        <v>７－７－７－１０１</v>
      </c>
      <c r="BH86" s="108">
        <f t="shared" si="13"/>
        <v>7</v>
      </c>
      <c r="BI86" s="109" t="str">
        <f t="shared" si="14"/>
        <v>赤坂　一郎</v>
      </c>
      <c r="BJ86" s="110" t="str">
        <f t="shared" si="15"/>
        <v>090-0000-0000</v>
      </c>
      <c r="BK86" s="107" t="str">
        <f t="shared" si="16"/>
        <v>aaaa@kkkk.com</v>
      </c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</row>
    <row r="87" spans="1:84" s="5" customFormat="1" ht="17.25">
      <c r="A87" s="48"/>
      <c r="D87" s="65">
        <v>65</v>
      </c>
      <c r="E87" s="159">
        <f t="shared" si="17"/>
        <v>44850</v>
      </c>
      <c r="F87" s="66"/>
      <c r="G87" s="166" t="str">
        <f>IF(F87="","",VLOOKUP(F87,ﾘｽﾄ!$G$3:$J$39,3,FALSE))</f>
        <v/>
      </c>
      <c r="H87" s="167"/>
      <c r="I87" s="167"/>
      <c r="J87" s="167" t="str">
        <f t="shared" si="18"/>
        <v/>
      </c>
      <c r="K87" s="167" t="str">
        <f t="shared" si="18"/>
        <v/>
      </c>
      <c r="L87" s="166" t="str">
        <f t="shared" si="19"/>
        <v>　</v>
      </c>
      <c r="M87" s="121" t="str">
        <f t="shared" si="20"/>
        <v>　</v>
      </c>
      <c r="N87" s="121" t="str">
        <f t="shared" si="21"/>
        <v xml:space="preserve"> </v>
      </c>
      <c r="O87" s="22" t="str">
        <f>IF(F87="","",VLOOKUP(F87,ﾘｽﾄ!$G$3:$K$39,5,FALSE))</f>
        <v/>
      </c>
      <c r="P87" s="67"/>
      <c r="Q87" s="68" t="str">
        <f t="shared" si="23"/>
        <v/>
      </c>
      <c r="R87" s="69" t="str">
        <f>IF(P87="","",DATEDIF(P87,ﾘｽﾄ!$E$4,"Y"))</f>
        <v/>
      </c>
      <c r="S87" s="231" t="str">
        <f t="shared" si="22"/>
        <v>123-4567</v>
      </c>
      <c r="T87" s="232" t="str">
        <f t="shared" si="24"/>
        <v>東京都</v>
      </c>
      <c r="U87" s="232" t="str">
        <f t="shared" ref="U87:U122" si="32">$S$16</f>
        <v>ｘｘｘ区ｘｘｘｘ町</v>
      </c>
      <c r="V87" s="232" t="str">
        <f t="shared" si="25"/>
        <v>７－７－７－１０１</v>
      </c>
      <c r="W87" s="232" t="str">
        <f t="shared" si="26"/>
        <v>03-8888-9999</v>
      </c>
      <c r="X87" s="232" t="str">
        <f t="shared" si="27"/>
        <v>090-0000-0000</v>
      </c>
      <c r="Y87" s="18"/>
      <c r="Z87" s="21"/>
      <c r="AA87" s="189"/>
      <c r="AB87" s="184"/>
      <c r="AC87" s="18"/>
      <c r="AD87" s="21"/>
      <c r="AE87" s="21"/>
      <c r="AF87" s="21"/>
      <c r="AG87" s="77" t="str">
        <f t="shared" si="31"/>
        <v>0:00:00</v>
      </c>
      <c r="AH87" s="35">
        <v>0</v>
      </c>
      <c r="AI87" s="158" t="s">
        <v>72</v>
      </c>
      <c r="AJ87" s="35">
        <v>0</v>
      </c>
      <c r="AK87" s="35">
        <v>0</v>
      </c>
      <c r="AL87" s="158" t="s">
        <v>72</v>
      </c>
      <c r="AM87" s="36" t="s">
        <v>73</v>
      </c>
      <c r="AN87" s="36" t="s">
        <v>73</v>
      </c>
      <c r="AO87" s="79" t="str">
        <f>IFERROR(VLOOKUP(F87,ﾘｽﾄ!$G$3:$J$39,4,FALSE),"")</f>
        <v/>
      </c>
      <c r="AP87" s="81"/>
      <c r="AQ87" s="81"/>
      <c r="AR87" s="121" t="str">
        <f t="shared" si="28"/>
        <v>　</v>
      </c>
      <c r="AS87" s="81" t="str">
        <f t="shared" ref="AS87:AT122" si="33">PHONETIC(AP87)</f>
        <v/>
      </c>
      <c r="AT87" s="81" t="str">
        <f t="shared" si="33"/>
        <v/>
      </c>
      <c r="AU87" s="121" t="str">
        <f t="shared" si="29"/>
        <v>　</v>
      </c>
      <c r="AV87" s="121" t="str">
        <f t="shared" si="30"/>
        <v xml:space="preserve"> </v>
      </c>
      <c r="AW87" s="82"/>
      <c r="AX87" s="83"/>
      <c r="AY87" s="117"/>
      <c r="AZ87" s="115"/>
      <c r="BA87" s="85"/>
      <c r="BB87" s="93" t="str">
        <f t="shared" ref="BB87:BB122" si="34">IF($H$16="","",$H$16)</f>
        <v>黒羽大学</v>
      </c>
      <c r="BC87" s="111" t="str">
        <f t="shared" ref="BC87:BC122" si="35">IF($K$16="","",$K$16)</f>
        <v>03-8888-9999</v>
      </c>
      <c r="BD87" s="110" t="str">
        <f t="shared" ref="BD87:BD122" si="36">IF($P$16="","",$P$16)</f>
        <v>123-4567</v>
      </c>
      <c r="BE87" s="107" t="str">
        <f t="shared" ref="BE87:BE122" si="37">IF($Q$16="","",$Q$16)</f>
        <v>東京都</v>
      </c>
      <c r="BF87" s="107" t="str">
        <f t="shared" ref="BF87:BF122" si="38">IF($S$16="","",$S$16)</f>
        <v>ｘｘｘ区ｘｘｘｘ町</v>
      </c>
      <c r="BG87" s="110" t="str">
        <f t="shared" ref="BG87:BG122" si="39">IF($V$16="","",$V$16)</f>
        <v>７－７－７－１０１</v>
      </c>
      <c r="BH87" s="108">
        <f t="shared" ref="BH87:BH122" si="40">IF($F$18="","",$F$18)</f>
        <v>7</v>
      </c>
      <c r="BI87" s="109" t="str">
        <f t="shared" ref="BI87:BI122" si="41">IF($H$18="","",$H$18)</f>
        <v>赤坂　一郎</v>
      </c>
      <c r="BJ87" s="110" t="str">
        <f t="shared" ref="BJ87:BJ122" si="42">IF($K$18="","",$K$18)</f>
        <v>090-0000-0000</v>
      </c>
      <c r="BK87" s="107" t="str">
        <f t="shared" ref="BK87:BK122" si="43">IF($P$18="","",$P$18)</f>
        <v>aaaa@kkkk.com</v>
      </c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</row>
    <row r="88" spans="1:84" s="5" customFormat="1" ht="17.25">
      <c r="A88" s="48"/>
      <c r="D88" s="65">
        <v>66</v>
      </c>
      <c r="E88" s="159">
        <f t="shared" ref="E88:E122" si="44">IF($F$16="","",$F$16)</f>
        <v>44850</v>
      </c>
      <c r="F88" s="66"/>
      <c r="G88" s="166" t="str">
        <f>IF(F88="","",VLOOKUP(F88,ﾘｽﾄ!$G$3:$J$39,3,FALSE))</f>
        <v/>
      </c>
      <c r="H88" s="167"/>
      <c r="I88" s="167"/>
      <c r="J88" s="167" t="str">
        <f t="shared" ref="J88:K122" si="45">PHONETIC(H88)</f>
        <v/>
      </c>
      <c r="K88" s="167" t="str">
        <f t="shared" si="45"/>
        <v/>
      </c>
      <c r="L88" s="166" t="str">
        <f t="shared" ref="L88:L122" si="46">CONCATENATE(J88,"　",K88)</f>
        <v>　</v>
      </c>
      <c r="M88" s="121" t="str">
        <f t="shared" ref="M88:M122" si="47">CONCATENATE(H88,"　",I88)</f>
        <v>　</v>
      </c>
      <c r="N88" s="121" t="str">
        <f t="shared" ref="N88:N122" si="48">ASC(L88)</f>
        <v xml:space="preserve"> </v>
      </c>
      <c r="O88" s="22" t="str">
        <f>IF(F88="","",VLOOKUP(F88,ﾘｽﾄ!$G$3:$K$39,5,FALSE))</f>
        <v/>
      </c>
      <c r="P88" s="67"/>
      <c r="Q88" s="68" t="str">
        <f t="shared" si="23"/>
        <v/>
      </c>
      <c r="R88" s="69" t="str">
        <f>IF(P88="","",DATEDIF(P88,ﾘｽﾄ!$E$4,"Y"))</f>
        <v/>
      </c>
      <c r="S88" s="231" t="str">
        <f t="shared" ref="S88:S122" si="49">$P$16</f>
        <v>123-4567</v>
      </c>
      <c r="T88" s="232" t="str">
        <f t="shared" si="24"/>
        <v>東京都</v>
      </c>
      <c r="U88" s="232" t="str">
        <f t="shared" si="32"/>
        <v>ｘｘｘ区ｘｘｘｘ町</v>
      </c>
      <c r="V88" s="232" t="str">
        <f t="shared" si="25"/>
        <v>７－７－７－１０１</v>
      </c>
      <c r="W88" s="232" t="str">
        <f t="shared" si="26"/>
        <v>03-8888-9999</v>
      </c>
      <c r="X88" s="232" t="str">
        <f t="shared" si="27"/>
        <v>090-0000-0000</v>
      </c>
      <c r="Y88" s="18"/>
      <c r="Z88" s="21"/>
      <c r="AA88" s="189"/>
      <c r="AB88" s="184"/>
      <c r="AC88" s="18"/>
      <c r="AD88" s="21"/>
      <c r="AE88" s="21"/>
      <c r="AF88" s="21"/>
      <c r="AG88" s="77" t="str">
        <f t="shared" si="31"/>
        <v>0:00:00</v>
      </c>
      <c r="AH88" s="35">
        <v>0</v>
      </c>
      <c r="AI88" s="158" t="s">
        <v>72</v>
      </c>
      <c r="AJ88" s="35">
        <v>0</v>
      </c>
      <c r="AK88" s="35">
        <v>0</v>
      </c>
      <c r="AL88" s="158" t="s">
        <v>72</v>
      </c>
      <c r="AM88" s="36" t="s">
        <v>73</v>
      </c>
      <c r="AN88" s="36" t="s">
        <v>73</v>
      </c>
      <c r="AO88" s="79" t="str">
        <f>IFERROR(VLOOKUP(F88,ﾘｽﾄ!$G$3:$J$39,4,FALSE),"")</f>
        <v/>
      </c>
      <c r="AP88" s="81"/>
      <c r="AQ88" s="81"/>
      <c r="AR88" s="121" t="str">
        <f t="shared" si="28"/>
        <v>　</v>
      </c>
      <c r="AS88" s="81" t="str">
        <f t="shared" si="33"/>
        <v/>
      </c>
      <c r="AT88" s="81" t="str">
        <f t="shared" si="33"/>
        <v/>
      </c>
      <c r="AU88" s="121" t="str">
        <f t="shared" si="29"/>
        <v>　</v>
      </c>
      <c r="AV88" s="121" t="str">
        <f t="shared" si="30"/>
        <v xml:space="preserve"> </v>
      </c>
      <c r="AW88" s="82"/>
      <c r="AX88" s="83"/>
      <c r="AY88" s="117"/>
      <c r="AZ88" s="115"/>
      <c r="BA88" s="85"/>
      <c r="BB88" s="93" t="str">
        <f t="shared" si="34"/>
        <v>黒羽大学</v>
      </c>
      <c r="BC88" s="111" t="str">
        <f t="shared" si="35"/>
        <v>03-8888-9999</v>
      </c>
      <c r="BD88" s="110" t="str">
        <f t="shared" si="36"/>
        <v>123-4567</v>
      </c>
      <c r="BE88" s="107" t="str">
        <f t="shared" si="37"/>
        <v>東京都</v>
      </c>
      <c r="BF88" s="107" t="str">
        <f t="shared" si="38"/>
        <v>ｘｘｘ区ｘｘｘｘ町</v>
      </c>
      <c r="BG88" s="110" t="str">
        <f t="shared" si="39"/>
        <v>７－７－７－１０１</v>
      </c>
      <c r="BH88" s="108">
        <f t="shared" si="40"/>
        <v>7</v>
      </c>
      <c r="BI88" s="109" t="str">
        <f t="shared" si="41"/>
        <v>赤坂　一郎</v>
      </c>
      <c r="BJ88" s="110" t="str">
        <f t="shared" si="42"/>
        <v>090-0000-0000</v>
      </c>
      <c r="BK88" s="107" t="str">
        <f t="shared" si="43"/>
        <v>aaaa@kkkk.com</v>
      </c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</row>
    <row r="89" spans="1:84" s="5" customFormat="1" ht="17.25">
      <c r="A89" s="48"/>
      <c r="D89" s="65">
        <v>67</v>
      </c>
      <c r="E89" s="159">
        <f t="shared" si="44"/>
        <v>44850</v>
      </c>
      <c r="F89" s="66"/>
      <c r="G89" s="166" t="str">
        <f>IF(F89="","",VLOOKUP(F89,ﾘｽﾄ!$G$3:$J$39,3,FALSE))</f>
        <v/>
      </c>
      <c r="H89" s="167"/>
      <c r="I89" s="167"/>
      <c r="J89" s="167" t="str">
        <f t="shared" si="45"/>
        <v/>
      </c>
      <c r="K89" s="167" t="str">
        <f t="shared" si="45"/>
        <v/>
      </c>
      <c r="L89" s="166" t="str">
        <f t="shared" si="46"/>
        <v>　</v>
      </c>
      <c r="M89" s="121" t="str">
        <f t="shared" si="47"/>
        <v>　</v>
      </c>
      <c r="N89" s="121" t="str">
        <f t="shared" si="48"/>
        <v xml:space="preserve"> </v>
      </c>
      <c r="O89" s="22" t="str">
        <f>IF(F89="","",VLOOKUP(F89,ﾘｽﾄ!$G$3:$K$39,5,FALSE))</f>
        <v/>
      </c>
      <c r="P89" s="67"/>
      <c r="Q89" s="68" t="str">
        <f t="shared" ref="Q89:Q122" si="50">R89</f>
        <v/>
      </c>
      <c r="R89" s="69" t="str">
        <f>IF(P89="","",DATEDIF(P89,ﾘｽﾄ!$E$4,"Y"))</f>
        <v/>
      </c>
      <c r="S89" s="231" t="str">
        <f t="shared" si="49"/>
        <v>123-4567</v>
      </c>
      <c r="T89" s="232" t="str">
        <f t="shared" ref="T89:T122" si="51">$Q$16</f>
        <v>東京都</v>
      </c>
      <c r="U89" s="232" t="str">
        <f t="shared" si="32"/>
        <v>ｘｘｘ区ｘｘｘｘ町</v>
      </c>
      <c r="V89" s="232" t="str">
        <f t="shared" ref="V89:V122" si="52">$V$16</f>
        <v>７－７－７－１０１</v>
      </c>
      <c r="W89" s="232" t="str">
        <f t="shared" ref="W89:W122" si="53">$K$16</f>
        <v>03-8888-9999</v>
      </c>
      <c r="X89" s="232" t="str">
        <f t="shared" ref="X89:X122" si="54">$K$18</f>
        <v>090-0000-0000</v>
      </c>
      <c r="Y89" s="18"/>
      <c r="Z89" s="21"/>
      <c r="AA89" s="189"/>
      <c r="AB89" s="184"/>
      <c r="AC89" s="18"/>
      <c r="AD89" s="21"/>
      <c r="AE89" s="21"/>
      <c r="AF89" s="21"/>
      <c r="AG89" s="77" t="str">
        <f t="shared" si="31"/>
        <v>0:00:00</v>
      </c>
      <c r="AH89" s="35">
        <v>0</v>
      </c>
      <c r="AI89" s="158" t="s">
        <v>72</v>
      </c>
      <c r="AJ89" s="35">
        <v>0</v>
      </c>
      <c r="AK89" s="35">
        <v>0</v>
      </c>
      <c r="AL89" s="158" t="s">
        <v>72</v>
      </c>
      <c r="AM89" s="36" t="s">
        <v>73</v>
      </c>
      <c r="AN89" s="36" t="s">
        <v>73</v>
      </c>
      <c r="AO89" s="79" t="str">
        <f>IFERROR(VLOOKUP(F89,ﾘｽﾄ!$G$3:$J$39,4,FALSE),"")</f>
        <v/>
      </c>
      <c r="AP89" s="81"/>
      <c r="AQ89" s="81"/>
      <c r="AR89" s="121" t="str">
        <f t="shared" si="28"/>
        <v>　</v>
      </c>
      <c r="AS89" s="81" t="str">
        <f t="shared" si="33"/>
        <v/>
      </c>
      <c r="AT89" s="81" t="str">
        <f t="shared" si="33"/>
        <v/>
      </c>
      <c r="AU89" s="121" t="str">
        <f t="shared" si="29"/>
        <v>　</v>
      </c>
      <c r="AV89" s="121" t="str">
        <f t="shared" si="30"/>
        <v xml:space="preserve"> </v>
      </c>
      <c r="AW89" s="82"/>
      <c r="AX89" s="83"/>
      <c r="AY89" s="117"/>
      <c r="AZ89" s="115"/>
      <c r="BA89" s="85"/>
      <c r="BB89" s="93" t="str">
        <f t="shared" si="34"/>
        <v>黒羽大学</v>
      </c>
      <c r="BC89" s="111" t="str">
        <f t="shared" si="35"/>
        <v>03-8888-9999</v>
      </c>
      <c r="BD89" s="110" t="str">
        <f t="shared" si="36"/>
        <v>123-4567</v>
      </c>
      <c r="BE89" s="107" t="str">
        <f t="shared" si="37"/>
        <v>東京都</v>
      </c>
      <c r="BF89" s="107" t="str">
        <f t="shared" si="38"/>
        <v>ｘｘｘ区ｘｘｘｘ町</v>
      </c>
      <c r="BG89" s="110" t="str">
        <f t="shared" si="39"/>
        <v>７－７－７－１０１</v>
      </c>
      <c r="BH89" s="108">
        <f t="shared" si="40"/>
        <v>7</v>
      </c>
      <c r="BI89" s="109" t="str">
        <f t="shared" si="41"/>
        <v>赤坂　一郎</v>
      </c>
      <c r="BJ89" s="110" t="str">
        <f t="shared" si="42"/>
        <v>090-0000-0000</v>
      </c>
      <c r="BK89" s="107" t="str">
        <f t="shared" si="43"/>
        <v>aaaa@kkkk.com</v>
      </c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</row>
    <row r="90" spans="1:84" s="5" customFormat="1" ht="17.25">
      <c r="A90" s="48"/>
      <c r="D90" s="65">
        <v>68</v>
      </c>
      <c r="E90" s="159">
        <f t="shared" si="44"/>
        <v>44850</v>
      </c>
      <c r="F90" s="66"/>
      <c r="G90" s="166" t="str">
        <f>IF(F90="","",VLOOKUP(F90,ﾘｽﾄ!$G$3:$J$39,3,FALSE))</f>
        <v/>
      </c>
      <c r="H90" s="167"/>
      <c r="I90" s="167"/>
      <c r="J90" s="167" t="str">
        <f t="shared" si="45"/>
        <v/>
      </c>
      <c r="K90" s="167" t="str">
        <f t="shared" si="45"/>
        <v/>
      </c>
      <c r="L90" s="166" t="str">
        <f t="shared" si="46"/>
        <v>　</v>
      </c>
      <c r="M90" s="121" t="str">
        <f t="shared" si="47"/>
        <v>　</v>
      </c>
      <c r="N90" s="121" t="str">
        <f t="shared" si="48"/>
        <v xml:space="preserve"> </v>
      </c>
      <c r="O90" s="22" t="str">
        <f>IF(F90="","",VLOOKUP(F90,ﾘｽﾄ!$G$3:$K$39,5,FALSE))</f>
        <v/>
      </c>
      <c r="P90" s="67"/>
      <c r="Q90" s="68" t="str">
        <f t="shared" si="50"/>
        <v/>
      </c>
      <c r="R90" s="69" t="str">
        <f>IF(P90="","",DATEDIF(P90,ﾘｽﾄ!$E$4,"Y"))</f>
        <v/>
      </c>
      <c r="S90" s="231" t="str">
        <f t="shared" si="49"/>
        <v>123-4567</v>
      </c>
      <c r="T90" s="232" t="str">
        <f t="shared" si="51"/>
        <v>東京都</v>
      </c>
      <c r="U90" s="232" t="str">
        <f t="shared" si="32"/>
        <v>ｘｘｘ区ｘｘｘｘ町</v>
      </c>
      <c r="V90" s="232" t="str">
        <f t="shared" si="52"/>
        <v>７－７－７－１０１</v>
      </c>
      <c r="W90" s="232" t="str">
        <f t="shared" si="53"/>
        <v>03-8888-9999</v>
      </c>
      <c r="X90" s="232" t="str">
        <f t="shared" si="54"/>
        <v>090-0000-0000</v>
      </c>
      <c r="Y90" s="18"/>
      <c r="Z90" s="21"/>
      <c r="AA90" s="189"/>
      <c r="AB90" s="184"/>
      <c r="AC90" s="18"/>
      <c r="AD90" s="21"/>
      <c r="AE90" s="21"/>
      <c r="AF90" s="21"/>
      <c r="AG90" s="77" t="str">
        <f t="shared" si="31"/>
        <v>0:00:00</v>
      </c>
      <c r="AH90" s="35">
        <v>0</v>
      </c>
      <c r="AI90" s="158" t="s">
        <v>72</v>
      </c>
      <c r="AJ90" s="35">
        <v>0</v>
      </c>
      <c r="AK90" s="35">
        <v>0</v>
      </c>
      <c r="AL90" s="158" t="s">
        <v>72</v>
      </c>
      <c r="AM90" s="36" t="s">
        <v>73</v>
      </c>
      <c r="AN90" s="36" t="s">
        <v>73</v>
      </c>
      <c r="AO90" s="79" t="str">
        <f>IFERROR(VLOOKUP(F90,ﾘｽﾄ!$G$3:$J$39,4,FALSE),"")</f>
        <v/>
      </c>
      <c r="AP90" s="81"/>
      <c r="AQ90" s="81"/>
      <c r="AR90" s="121" t="str">
        <f t="shared" si="28"/>
        <v>　</v>
      </c>
      <c r="AS90" s="81" t="str">
        <f t="shared" si="33"/>
        <v/>
      </c>
      <c r="AT90" s="81" t="str">
        <f t="shared" si="33"/>
        <v/>
      </c>
      <c r="AU90" s="121" t="str">
        <f t="shared" si="29"/>
        <v>　</v>
      </c>
      <c r="AV90" s="121" t="str">
        <f t="shared" si="30"/>
        <v xml:space="preserve"> </v>
      </c>
      <c r="AW90" s="82"/>
      <c r="AX90" s="83"/>
      <c r="AY90" s="117"/>
      <c r="AZ90" s="115"/>
      <c r="BA90" s="85"/>
      <c r="BB90" s="93" t="str">
        <f t="shared" si="34"/>
        <v>黒羽大学</v>
      </c>
      <c r="BC90" s="111" t="str">
        <f t="shared" si="35"/>
        <v>03-8888-9999</v>
      </c>
      <c r="BD90" s="110" t="str">
        <f t="shared" si="36"/>
        <v>123-4567</v>
      </c>
      <c r="BE90" s="107" t="str">
        <f t="shared" si="37"/>
        <v>東京都</v>
      </c>
      <c r="BF90" s="107" t="str">
        <f t="shared" si="38"/>
        <v>ｘｘｘ区ｘｘｘｘ町</v>
      </c>
      <c r="BG90" s="110" t="str">
        <f t="shared" si="39"/>
        <v>７－７－７－１０１</v>
      </c>
      <c r="BH90" s="108">
        <f t="shared" si="40"/>
        <v>7</v>
      </c>
      <c r="BI90" s="109" t="str">
        <f t="shared" si="41"/>
        <v>赤坂　一郎</v>
      </c>
      <c r="BJ90" s="110" t="str">
        <f t="shared" si="42"/>
        <v>090-0000-0000</v>
      </c>
      <c r="BK90" s="107" t="str">
        <f t="shared" si="43"/>
        <v>aaaa@kkkk.com</v>
      </c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</row>
    <row r="91" spans="1:84" s="5" customFormat="1" ht="17.25">
      <c r="A91" s="48"/>
      <c r="D91" s="65">
        <v>69</v>
      </c>
      <c r="E91" s="159">
        <f t="shared" si="44"/>
        <v>44850</v>
      </c>
      <c r="F91" s="66"/>
      <c r="G91" s="166" t="str">
        <f>IF(F91="","",VLOOKUP(F91,ﾘｽﾄ!$G$3:$J$39,3,FALSE))</f>
        <v/>
      </c>
      <c r="H91" s="167"/>
      <c r="I91" s="167"/>
      <c r="J91" s="167" t="str">
        <f t="shared" si="45"/>
        <v/>
      </c>
      <c r="K91" s="167" t="str">
        <f t="shared" si="45"/>
        <v/>
      </c>
      <c r="L91" s="166" t="str">
        <f t="shared" si="46"/>
        <v>　</v>
      </c>
      <c r="M91" s="121" t="str">
        <f t="shared" si="47"/>
        <v>　</v>
      </c>
      <c r="N91" s="121" t="str">
        <f t="shared" si="48"/>
        <v xml:space="preserve"> </v>
      </c>
      <c r="O91" s="22" t="str">
        <f>IF(F91="","",VLOOKUP(F91,ﾘｽﾄ!$G$3:$K$39,5,FALSE))</f>
        <v/>
      </c>
      <c r="P91" s="67"/>
      <c r="Q91" s="68" t="str">
        <f t="shared" si="50"/>
        <v/>
      </c>
      <c r="R91" s="69" t="str">
        <f>IF(P91="","",DATEDIF(P91,ﾘｽﾄ!$E$4,"Y"))</f>
        <v/>
      </c>
      <c r="S91" s="231" t="str">
        <f t="shared" si="49"/>
        <v>123-4567</v>
      </c>
      <c r="T91" s="232" t="str">
        <f t="shared" si="51"/>
        <v>東京都</v>
      </c>
      <c r="U91" s="232" t="str">
        <f t="shared" si="32"/>
        <v>ｘｘｘ区ｘｘｘｘ町</v>
      </c>
      <c r="V91" s="232" t="str">
        <f t="shared" si="52"/>
        <v>７－７－７－１０１</v>
      </c>
      <c r="W91" s="232" t="str">
        <f t="shared" si="53"/>
        <v>03-8888-9999</v>
      </c>
      <c r="X91" s="232" t="str">
        <f t="shared" si="54"/>
        <v>090-0000-0000</v>
      </c>
      <c r="Y91" s="18"/>
      <c r="Z91" s="21"/>
      <c r="AA91" s="189"/>
      <c r="AB91" s="184"/>
      <c r="AC91" s="18"/>
      <c r="AD91" s="21"/>
      <c r="AE91" s="21"/>
      <c r="AF91" s="21"/>
      <c r="AG91" s="77" t="str">
        <f t="shared" si="31"/>
        <v>0:00:00</v>
      </c>
      <c r="AH91" s="35">
        <v>0</v>
      </c>
      <c r="AI91" s="158" t="s">
        <v>72</v>
      </c>
      <c r="AJ91" s="35">
        <v>0</v>
      </c>
      <c r="AK91" s="35">
        <v>0</v>
      </c>
      <c r="AL91" s="158" t="s">
        <v>72</v>
      </c>
      <c r="AM91" s="36" t="s">
        <v>73</v>
      </c>
      <c r="AN91" s="36" t="s">
        <v>73</v>
      </c>
      <c r="AO91" s="79" t="str">
        <f>IFERROR(VLOOKUP(F91,ﾘｽﾄ!$G$3:$J$39,4,FALSE),"")</f>
        <v/>
      </c>
      <c r="AP91" s="81"/>
      <c r="AQ91" s="81"/>
      <c r="AR91" s="121" t="str">
        <f t="shared" si="28"/>
        <v>　</v>
      </c>
      <c r="AS91" s="81" t="str">
        <f t="shared" si="33"/>
        <v/>
      </c>
      <c r="AT91" s="81" t="str">
        <f t="shared" si="33"/>
        <v/>
      </c>
      <c r="AU91" s="121" t="str">
        <f t="shared" si="29"/>
        <v>　</v>
      </c>
      <c r="AV91" s="121" t="str">
        <f t="shared" si="30"/>
        <v xml:space="preserve"> </v>
      </c>
      <c r="AW91" s="82"/>
      <c r="AX91" s="83"/>
      <c r="AY91" s="117"/>
      <c r="AZ91" s="115"/>
      <c r="BA91" s="85"/>
      <c r="BB91" s="93" t="str">
        <f t="shared" si="34"/>
        <v>黒羽大学</v>
      </c>
      <c r="BC91" s="111" t="str">
        <f t="shared" si="35"/>
        <v>03-8888-9999</v>
      </c>
      <c r="BD91" s="110" t="str">
        <f t="shared" si="36"/>
        <v>123-4567</v>
      </c>
      <c r="BE91" s="107" t="str">
        <f t="shared" si="37"/>
        <v>東京都</v>
      </c>
      <c r="BF91" s="107" t="str">
        <f t="shared" si="38"/>
        <v>ｘｘｘ区ｘｘｘｘ町</v>
      </c>
      <c r="BG91" s="110" t="str">
        <f t="shared" si="39"/>
        <v>７－７－７－１０１</v>
      </c>
      <c r="BH91" s="108">
        <f t="shared" si="40"/>
        <v>7</v>
      </c>
      <c r="BI91" s="109" t="str">
        <f t="shared" si="41"/>
        <v>赤坂　一郎</v>
      </c>
      <c r="BJ91" s="110" t="str">
        <f t="shared" si="42"/>
        <v>090-0000-0000</v>
      </c>
      <c r="BK91" s="107" t="str">
        <f t="shared" si="43"/>
        <v>aaaa@kkkk.com</v>
      </c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</row>
    <row r="92" spans="1:84" s="5" customFormat="1" ht="17.25">
      <c r="A92" s="48"/>
      <c r="D92" s="65">
        <v>70</v>
      </c>
      <c r="E92" s="159">
        <f t="shared" si="44"/>
        <v>44850</v>
      </c>
      <c r="F92" s="66"/>
      <c r="G92" s="166" t="str">
        <f>IF(F92="","",VLOOKUP(F92,ﾘｽﾄ!$G$3:$J$39,3,FALSE))</f>
        <v/>
      </c>
      <c r="H92" s="167"/>
      <c r="I92" s="167"/>
      <c r="J92" s="167" t="str">
        <f t="shared" si="45"/>
        <v/>
      </c>
      <c r="K92" s="167" t="str">
        <f t="shared" si="45"/>
        <v/>
      </c>
      <c r="L92" s="166" t="str">
        <f t="shared" si="46"/>
        <v>　</v>
      </c>
      <c r="M92" s="121" t="str">
        <f t="shared" si="47"/>
        <v>　</v>
      </c>
      <c r="N92" s="121" t="str">
        <f t="shared" si="48"/>
        <v xml:space="preserve"> </v>
      </c>
      <c r="O92" s="22" t="str">
        <f>IF(F92="","",VLOOKUP(F92,ﾘｽﾄ!$G$3:$K$39,5,FALSE))</f>
        <v/>
      </c>
      <c r="P92" s="67"/>
      <c r="Q92" s="68" t="str">
        <f t="shared" si="50"/>
        <v/>
      </c>
      <c r="R92" s="69" t="str">
        <f>IF(P92="","",DATEDIF(P92,ﾘｽﾄ!$E$4,"Y"))</f>
        <v/>
      </c>
      <c r="S92" s="231" t="str">
        <f t="shared" si="49"/>
        <v>123-4567</v>
      </c>
      <c r="T92" s="232" t="str">
        <f t="shared" si="51"/>
        <v>東京都</v>
      </c>
      <c r="U92" s="232" t="str">
        <f t="shared" si="32"/>
        <v>ｘｘｘ区ｘｘｘｘ町</v>
      </c>
      <c r="V92" s="232" t="str">
        <f t="shared" si="52"/>
        <v>７－７－７－１０１</v>
      </c>
      <c r="W92" s="232" t="str">
        <f t="shared" si="53"/>
        <v>03-8888-9999</v>
      </c>
      <c r="X92" s="232" t="str">
        <f t="shared" si="54"/>
        <v>090-0000-0000</v>
      </c>
      <c r="Y92" s="18"/>
      <c r="Z92" s="21"/>
      <c r="AA92" s="189"/>
      <c r="AB92" s="184"/>
      <c r="AC92" s="18"/>
      <c r="AD92" s="21"/>
      <c r="AE92" s="21"/>
      <c r="AF92" s="21"/>
      <c r="AG92" s="77" t="str">
        <f t="shared" si="31"/>
        <v>0:00:00</v>
      </c>
      <c r="AH92" s="35">
        <v>0</v>
      </c>
      <c r="AI92" s="158" t="s">
        <v>72</v>
      </c>
      <c r="AJ92" s="35">
        <v>0</v>
      </c>
      <c r="AK92" s="35">
        <v>0</v>
      </c>
      <c r="AL92" s="158" t="s">
        <v>72</v>
      </c>
      <c r="AM92" s="36" t="s">
        <v>73</v>
      </c>
      <c r="AN92" s="36" t="s">
        <v>73</v>
      </c>
      <c r="AO92" s="79" t="str">
        <f>IFERROR(VLOOKUP(F92,ﾘｽﾄ!$G$3:$J$39,4,FALSE),"")</f>
        <v/>
      </c>
      <c r="AP92" s="81"/>
      <c r="AQ92" s="81"/>
      <c r="AR92" s="121" t="str">
        <f t="shared" si="28"/>
        <v>　</v>
      </c>
      <c r="AS92" s="81" t="str">
        <f t="shared" si="33"/>
        <v/>
      </c>
      <c r="AT92" s="81" t="str">
        <f t="shared" si="33"/>
        <v/>
      </c>
      <c r="AU92" s="121" t="str">
        <f t="shared" si="29"/>
        <v>　</v>
      </c>
      <c r="AV92" s="121" t="str">
        <f t="shared" si="30"/>
        <v xml:space="preserve"> </v>
      </c>
      <c r="AW92" s="82"/>
      <c r="AX92" s="83"/>
      <c r="AY92" s="117"/>
      <c r="AZ92" s="115"/>
      <c r="BA92" s="85"/>
      <c r="BB92" s="93" t="str">
        <f t="shared" si="34"/>
        <v>黒羽大学</v>
      </c>
      <c r="BC92" s="111" t="str">
        <f t="shared" si="35"/>
        <v>03-8888-9999</v>
      </c>
      <c r="BD92" s="110" t="str">
        <f t="shared" si="36"/>
        <v>123-4567</v>
      </c>
      <c r="BE92" s="107" t="str">
        <f t="shared" si="37"/>
        <v>東京都</v>
      </c>
      <c r="BF92" s="107" t="str">
        <f t="shared" si="38"/>
        <v>ｘｘｘ区ｘｘｘｘ町</v>
      </c>
      <c r="BG92" s="110" t="str">
        <f t="shared" si="39"/>
        <v>７－７－７－１０１</v>
      </c>
      <c r="BH92" s="108">
        <f t="shared" si="40"/>
        <v>7</v>
      </c>
      <c r="BI92" s="109" t="str">
        <f t="shared" si="41"/>
        <v>赤坂　一郎</v>
      </c>
      <c r="BJ92" s="110" t="str">
        <f t="shared" si="42"/>
        <v>090-0000-0000</v>
      </c>
      <c r="BK92" s="107" t="str">
        <f t="shared" si="43"/>
        <v>aaaa@kkkk.com</v>
      </c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</row>
    <row r="93" spans="1:84" s="5" customFormat="1" ht="17.25">
      <c r="A93" s="48"/>
      <c r="D93" s="65">
        <v>71</v>
      </c>
      <c r="E93" s="159">
        <f t="shared" si="44"/>
        <v>44850</v>
      </c>
      <c r="F93" s="66"/>
      <c r="G93" s="166" t="str">
        <f>IF(F93="","",VLOOKUP(F93,ﾘｽﾄ!$G$3:$J$39,3,FALSE))</f>
        <v/>
      </c>
      <c r="H93" s="167"/>
      <c r="I93" s="167"/>
      <c r="J93" s="167" t="str">
        <f t="shared" si="45"/>
        <v/>
      </c>
      <c r="K93" s="167" t="str">
        <f t="shared" si="45"/>
        <v/>
      </c>
      <c r="L93" s="166" t="str">
        <f t="shared" si="46"/>
        <v>　</v>
      </c>
      <c r="M93" s="121" t="str">
        <f t="shared" si="47"/>
        <v>　</v>
      </c>
      <c r="N93" s="121" t="str">
        <f t="shared" si="48"/>
        <v xml:space="preserve"> </v>
      </c>
      <c r="O93" s="22" t="str">
        <f>IF(F93="","",VLOOKUP(F93,ﾘｽﾄ!$G$3:$K$39,5,FALSE))</f>
        <v/>
      </c>
      <c r="P93" s="67"/>
      <c r="Q93" s="68" t="str">
        <f t="shared" si="50"/>
        <v/>
      </c>
      <c r="R93" s="69" t="str">
        <f>IF(P93="","",DATEDIF(P93,ﾘｽﾄ!$E$4,"Y"))</f>
        <v/>
      </c>
      <c r="S93" s="231" t="str">
        <f t="shared" si="49"/>
        <v>123-4567</v>
      </c>
      <c r="T93" s="232" t="str">
        <f t="shared" si="51"/>
        <v>東京都</v>
      </c>
      <c r="U93" s="232" t="str">
        <f t="shared" si="32"/>
        <v>ｘｘｘ区ｘｘｘｘ町</v>
      </c>
      <c r="V93" s="232" t="str">
        <f t="shared" si="52"/>
        <v>７－７－７－１０１</v>
      </c>
      <c r="W93" s="232" t="str">
        <f t="shared" si="53"/>
        <v>03-8888-9999</v>
      </c>
      <c r="X93" s="232" t="str">
        <f t="shared" si="54"/>
        <v>090-0000-0000</v>
      </c>
      <c r="Y93" s="18"/>
      <c r="Z93" s="21"/>
      <c r="AA93" s="189"/>
      <c r="AB93" s="184"/>
      <c r="AC93" s="18"/>
      <c r="AD93" s="21"/>
      <c r="AE93" s="21"/>
      <c r="AF93" s="21"/>
      <c r="AG93" s="77" t="str">
        <f t="shared" si="31"/>
        <v>0:00:00</v>
      </c>
      <c r="AH93" s="35">
        <v>0</v>
      </c>
      <c r="AI93" s="158" t="s">
        <v>72</v>
      </c>
      <c r="AJ93" s="35">
        <v>0</v>
      </c>
      <c r="AK93" s="35">
        <v>0</v>
      </c>
      <c r="AL93" s="158" t="s">
        <v>72</v>
      </c>
      <c r="AM93" s="36" t="s">
        <v>73</v>
      </c>
      <c r="AN93" s="36" t="s">
        <v>73</v>
      </c>
      <c r="AO93" s="79" t="str">
        <f>IFERROR(VLOOKUP(F93,ﾘｽﾄ!$G$3:$J$39,4,FALSE),"")</f>
        <v/>
      </c>
      <c r="AP93" s="81"/>
      <c r="AQ93" s="81"/>
      <c r="AR93" s="121" t="str">
        <f t="shared" si="28"/>
        <v>　</v>
      </c>
      <c r="AS93" s="81" t="str">
        <f t="shared" si="33"/>
        <v/>
      </c>
      <c r="AT93" s="81" t="str">
        <f t="shared" si="33"/>
        <v/>
      </c>
      <c r="AU93" s="121" t="str">
        <f t="shared" si="29"/>
        <v>　</v>
      </c>
      <c r="AV93" s="121" t="str">
        <f t="shared" si="30"/>
        <v xml:space="preserve"> </v>
      </c>
      <c r="AW93" s="82"/>
      <c r="AX93" s="83"/>
      <c r="AY93" s="117"/>
      <c r="AZ93" s="115"/>
      <c r="BA93" s="85"/>
      <c r="BB93" s="93" t="str">
        <f t="shared" si="34"/>
        <v>黒羽大学</v>
      </c>
      <c r="BC93" s="111" t="str">
        <f t="shared" si="35"/>
        <v>03-8888-9999</v>
      </c>
      <c r="BD93" s="110" t="str">
        <f t="shared" si="36"/>
        <v>123-4567</v>
      </c>
      <c r="BE93" s="107" t="str">
        <f t="shared" si="37"/>
        <v>東京都</v>
      </c>
      <c r="BF93" s="107" t="str">
        <f t="shared" si="38"/>
        <v>ｘｘｘ区ｘｘｘｘ町</v>
      </c>
      <c r="BG93" s="110" t="str">
        <f t="shared" si="39"/>
        <v>７－７－７－１０１</v>
      </c>
      <c r="BH93" s="108">
        <f t="shared" si="40"/>
        <v>7</v>
      </c>
      <c r="BI93" s="109" t="str">
        <f t="shared" si="41"/>
        <v>赤坂　一郎</v>
      </c>
      <c r="BJ93" s="110" t="str">
        <f t="shared" si="42"/>
        <v>090-0000-0000</v>
      </c>
      <c r="BK93" s="107" t="str">
        <f t="shared" si="43"/>
        <v>aaaa@kkkk.com</v>
      </c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</row>
    <row r="94" spans="1:84" s="5" customFormat="1" ht="17.25">
      <c r="A94" s="48"/>
      <c r="D94" s="65">
        <v>72</v>
      </c>
      <c r="E94" s="159">
        <f t="shared" si="44"/>
        <v>44850</v>
      </c>
      <c r="F94" s="66"/>
      <c r="G94" s="166" t="str">
        <f>IF(F94="","",VLOOKUP(F94,ﾘｽﾄ!$G$3:$J$39,3,FALSE))</f>
        <v/>
      </c>
      <c r="H94" s="167"/>
      <c r="I94" s="167"/>
      <c r="J94" s="167" t="str">
        <f t="shared" si="45"/>
        <v/>
      </c>
      <c r="K94" s="167" t="str">
        <f t="shared" si="45"/>
        <v/>
      </c>
      <c r="L94" s="166" t="str">
        <f t="shared" si="46"/>
        <v>　</v>
      </c>
      <c r="M94" s="121" t="str">
        <f t="shared" si="47"/>
        <v>　</v>
      </c>
      <c r="N94" s="121" t="str">
        <f t="shared" si="48"/>
        <v xml:space="preserve"> </v>
      </c>
      <c r="O94" s="22" t="str">
        <f>IF(F94="","",VLOOKUP(F94,ﾘｽﾄ!$G$3:$K$39,5,FALSE))</f>
        <v/>
      </c>
      <c r="P94" s="67"/>
      <c r="Q94" s="68" t="str">
        <f t="shared" si="50"/>
        <v/>
      </c>
      <c r="R94" s="69" t="str">
        <f>IF(P94="","",DATEDIF(P94,ﾘｽﾄ!$E$4,"Y"))</f>
        <v/>
      </c>
      <c r="S94" s="231" t="str">
        <f t="shared" si="49"/>
        <v>123-4567</v>
      </c>
      <c r="T94" s="232" t="str">
        <f t="shared" si="51"/>
        <v>東京都</v>
      </c>
      <c r="U94" s="232" t="str">
        <f t="shared" si="32"/>
        <v>ｘｘｘ区ｘｘｘｘ町</v>
      </c>
      <c r="V94" s="232" t="str">
        <f t="shared" si="52"/>
        <v>７－７－７－１０１</v>
      </c>
      <c r="W94" s="232" t="str">
        <f t="shared" si="53"/>
        <v>03-8888-9999</v>
      </c>
      <c r="X94" s="232" t="str">
        <f t="shared" si="54"/>
        <v>090-0000-0000</v>
      </c>
      <c r="Y94" s="18"/>
      <c r="Z94" s="21"/>
      <c r="AA94" s="189"/>
      <c r="AB94" s="184"/>
      <c r="AC94" s="18"/>
      <c r="AD94" s="21"/>
      <c r="AE94" s="21"/>
      <c r="AF94" s="21"/>
      <c r="AG94" s="77" t="str">
        <f t="shared" si="31"/>
        <v>0:00:00</v>
      </c>
      <c r="AH94" s="35">
        <v>0</v>
      </c>
      <c r="AI94" s="158" t="s">
        <v>72</v>
      </c>
      <c r="AJ94" s="35">
        <v>0</v>
      </c>
      <c r="AK94" s="35">
        <v>0</v>
      </c>
      <c r="AL94" s="158" t="s">
        <v>72</v>
      </c>
      <c r="AM94" s="36" t="s">
        <v>73</v>
      </c>
      <c r="AN94" s="36" t="s">
        <v>73</v>
      </c>
      <c r="AO94" s="79" t="str">
        <f>IFERROR(VLOOKUP(F94,ﾘｽﾄ!$G$3:$J$39,4,FALSE),"")</f>
        <v/>
      </c>
      <c r="AP94" s="81"/>
      <c r="AQ94" s="81"/>
      <c r="AR94" s="121" t="str">
        <f t="shared" si="28"/>
        <v>　</v>
      </c>
      <c r="AS94" s="81" t="str">
        <f t="shared" si="33"/>
        <v/>
      </c>
      <c r="AT94" s="81" t="str">
        <f t="shared" si="33"/>
        <v/>
      </c>
      <c r="AU94" s="121" t="str">
        <f t="shared" si="29"/>
        <v>　</v>
      </c>
      <c r="AV94" s="121" t="str">
        <f t="shared" si="30"/>
        <v xml:space="preserve"> </v>
      </c>
      <c r="AW94" s="82"/>
      <c r="AX94" s="83"/>
      <c r="AY94" s="117"/>
      <c r="AZ94" s="115"/>
      <c r="BA94" s="85"/>
      <c r="BB94" s="93" t="str">
        <f t="shared" si="34"/>
        <v>黒羽大学</v>
      </c>
      <c r="BC94" s="111" t="str">
        <f t="shared" si="35"/>
        <v>03-8888-9999</v>
      </c>
      <c r="BD94" s="110" t="str">
        <f t="shared" si="36"/>
        <v>123-4567</v>
      </c>
      <c r="BE94" s="107" t="str">
        <f t="shared" si="37"/>
        <v>東京都</v>
      </c>
      <c r="BF94" s="107" t="str">
        <f t="shared" si="38"/>
        <v>ｘｘｘ区ｘｘｘｘ町</v>
      </c>
      <c r="BG94" s="110" t="str">
        <f t="shared" si="39"/>
        <v>７－７－７－１０１</v>
      </c>
      <c r="BH94" s="108">
        <f t="shared" si="40"/>
        <v>7</v>
      </c>
      <c r="BI94" s="109" t="str">
        <f t="shared" si="41"/>
        <v>赤坂　一郎</v>
      </c>
      <c r="BJ94" s="110" t="str">
        <f t="shared" si="42"/>
        <v>090-0000-0000</v>
      </c>
      <c r="BK94" s="107" t="str">
        <f t="shared" si="43"/>
        <v>aaaa@kkkk.com</v>
      </c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</row>
    <row r="95" spans="1:84" s="5" customFormat="1" ht="17.25">
      <c r="A95" s="48"/>
      <c r="D95" s="65">
        <v>73</v>
      </c>
      <c r="E95" s="159">
        <f t="shared" si="44"/>
        <v>44850</v>
      </c>
      <c r="F95" s="66"/>
      <c r="G95" s="166" t="str">
        <f>IF(F95="","",VLOOKUP(F95,ﾘｽﾄ!$G$3:$J$39,3,FALSE))</f>
        <v/>
      </c>
      <c r="H95" s="167"/>
      <c r="I95" s="167"/>
      <c r="J95" s="167" t="str">
        <f t="shared" si="45"/>
        <v/>
      </c>
      <c r="K95" s="167" t="str">
        <f t="shared" si="45"/>
        <v/>
      </c>
      <c r="L95" s="166" t="str">
        <f t="shared" si="46"/>
        <v>　</v>
      </c>
      <c r="M95" s="121" t="str">
        <f t="shared" si="47"/>
        <v>　</v>
      </c>
      <c r="N95" s="121" t="str">
        <f t="shared" si="48"/>
        <v xml:space="preserve"> </v>
      </c>
      <c r="O95" s="22" t="str">
        <f>IF(F95="","",VLOOKUP(F95,ﾘｽﾄ!$G$3:$K$39,5,FALSE))</f>
        <v/>
      </c>
      <c r="P95" s="67"/>
      <c r="Q95" s="68" t="str">
        <f t="shared" si="50"/>
        <v/>
      </c>
      <c r="R95" s="69" t="str">
        <f>IF(P95="","",DATEDIF(P95,ﾘｽﾄ!$E$4,"Y"))</f>
        <v/>
      </c>
      <c r="S95" s="231" t="str">
        <f t="shared" si="49"/>
        <v>123-4567</v>
      </c>
      <c r="T95" s="232" t="str">
        <f t="shared" si="51"/>
        <v>東京都</v>
      </c>
      <c r="U95" s="232" t="str">
        <f t="shared" si="32"/>
        <v>ｘｘｘ区ｘｘｘｘ町</v>
      </c>
      <c r="V95" s="232" t="str">
        <f t="shared" si="52"/>
        <v>７－７－７－１０１</v>
      </c>
      <c r="W95" s="232" t="str">
        <f t="shared" si="53"/>
        <v>03-8888-9999</v>
      </c>
      <c r="X95" s="232" t="str">
        <f t="shared" si="54"/>
        <v>090-0000-0000</v>
      </c>
      <c r="Y95" s="18"/>
      <c r="Z95" s="21"/>
      <c r="AA95" s="189"/>
      <c r="AB95" s="184"/>
      <c r="AC95" s="18"/>
      <c r="AD95" s="21"/>
      <c r="AE95" s="21"/>
      <c r="AF95" s="21"/>
      <c r="AG95" s="77" t="str">
        <f t="shared" si="31"/>
        <v>0:00:00</v>
      </c>
      <c r="AH95" s="35">
        <v>0</v>
      </c>
      <c r="AI95" s="158" t="s">
        <v>72</v>
      </c>
      <c r="AJ95" s="35">
        <v>0</v>
      </c>
      <c r="AK95" s="35">
        <v>0</v>
      </c>
      <c r="AL95" s="158" t="s">
        <v>72</v>
      </c>
      <c r="AM95" s="36" t="s">
        <v>73</v>
      </c>
      <c r="AN95" s="36" t="s">
        <v>73</v>
      </c>
      <c r="AO95" s="79" t="str">
        <f>IFERROR(VLOOKUP(F95,ﾘｽﾄ!$G$3:$J$39,4,FALSE),"")</f>
        <v/>
      </c>
      <c r="AP95" s="81"/>
      <c r="AQ95" s="81"/>
      <c r="AR95" s="121" t="str">
        <f t="shared" ref="AR95:AR122" si="55">CONCATENATE(AP95,"　",AQ95)</f>
        <v>　</v>
      </c>
      <c r="AS95" s="81" t="str">
        <f t="shared" si="33"/>
        <v/>
      </c>
      <c r="AT95" s="81" t="str">
        <f t="shared" si="33"/>
        <v/>
      </c>
      <c r="AU95" s="121" t="str">
        <f t="shared" ref="AU95:AU122" si="56">CONCATENATE(AS95,"　",AT95)</f>
        <v>　</v>
      </c>
      <c r="AV95" s="121" t="str">
        <f t="shared" ref="AV95:AV122" si="57">ASC(AU95)</f>
        <v xml:space="preserve"> </v>
      </c>
      <c r="AW95" s="82"/>
      <c r="AX95" s="83"/>
      <c r="AY95" s="117"/>
      <c r="AZ95" s="115"/>
      <c r="BA95" s="85"/>
      <c r="BB95" s="93" t="str">
        <f t="shared" si="34"/>
        <v>黒羽大学</v>
      </c>
      <c r="BC95" s="111" t="str">
        <f t="shared" si="35"/>
        <v>03-8888-9999</v>
      </c>
      <c r="BD95" s="110" t="str">
        <f t="shared" si="36"/>
        <v>123-4567</v>
      </c>
      <c r="BE95" s="107" t="str">
        <f t="shared" si="37"/>
        <v>東京都</v>
      </c>
      <c r="BF95" s="107" t="str">
        <f t="shared" si="38"/>
        <v>ｘｘｘ区ｘｘｘｘ町</v>
      </c>
      <c r="BG95" s="110" t="str">
        <f t="shared" si="39"/>
        <v>７－７－７－１０１</v>
      </c>
      <c r="BH95" s="108">
        <f t="shared" si="40"/>
        <v>7</v>
      </c>
      <c r="BI95" s="109" t="str">
        <f t="shared" si="41"/>
        <v>赤坂　一郎</v>
      </c>
      <c r="BJ95" s="110" t="str">
        <f t="shared" si="42"/>
        <v>090-0000-0000</v>
      </c>
      <c r="BK95" s="107" t="str">
        <f t="shared" si="43"/>
        <v>aaaa@kkkk.com</v>
      </c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</row>
    <row r="96" spans="1:84" s="5" customFormat="1" ht="17.25">
      <c r="A96" s="48"/>
      <c r="D96" s="65">
        <v>74</v>
      </c>
      <c r="E96" s="159">
        <f t="shared" si="44"/>
        <v>44850</v>
      </c>
      <c r="F96" s="66"/>
      <c r="G96" s="166" t="str">
        <f>IF(F96="","",VLOOKUP(F96,ﾘｽﾄ!$G$3:$J$39,3,FALSE))</f>
        <v/>
      </c>
      <c r="H96" s="167"/>
      <c r="I96" s="167"/>
      <c r="J96" s="167" t="str">
        <f t="shared" si="45"/>
        <v/>
      </c>
      <c r="K96" s="167" t="str">
        <f t="shared" si="45"/>
        <v/>
      </c>
      <c r="L96" s="166" t="str">
        <f t="shared" si="46"/>
        <v>　</v>
      </c>
      <c r="M96" s="121" t="str">
        <f t="shared" si="47"/>
        <v>　</v>
      </c>
      <c r="N96" s="121" t="str">
        <f t="shared" si="48"/>
        <v xml:space="preserve"> </v>
      </c>
      <c r="O96" s="22" t="str">
        <f>IF(F96="","",VLOOKUP(F96,ﾘｽﾄ!$G$3:$K$39,5,FALSE))</f>
        <v/>
      </c>
      <c r="P96" s="67"/>
      <c r="Q96" s="68" t="str">
        <f t="shared" si="50"/>
        <v/>
      </c>
      <c r="R96" s="69" t="str">
        <f>IF(P96="","",DATEDIF(P96,ﾘｽﾄ!$E$4,"Y"))</f>
        <v/>
      </c>
      <c r="S96" s="231" t="str">
        <f t="shared" si="49"/>
        <v>123-4567</v>
      </c>
      <c r="T96" s="232" t="str">
        <f t="shared" si="51"/>
        <v>東京都</v>
      </c>
      <c r="U96" s="232" t="str">
        <f t="shared" si="32"/>
        <v>ｘｘｘ区ｘｘｘｘ町</v>
      </c>
      <c r="V96" s="232" t="str">
        <f t="shared" si="52"/>
        <v>７－７－７－１０１</v>
      </c>
      <c r="W96" s="232" t="str">
        <f t="shared" si="53"/>
        <v>03-8888-9999</v>
      </c>
      <c r="X96" s="232" t="str">
        <f t="shared" si="54"/>
        <v>090-0000-0000</v>
      </c>
      <c r="Y96" s="18"/>
      <c r="Z96" s="21"/>
      <c r="AA96" s="189"/>
      <c r="AB96" s="184"/>
      <c r="AC96" s="18"/>
      <c r="AD96" s="21"/>
      <c r="AE96" s="21"/>
      <c r="AF96" s="21"/>
      <c r="AG96" s="77" t="str">
        <f t="shared" si="31"/>
        <v>0:00:00</v>
      </c>
      <c r="AH96" s="35">
        <v>0</v>
      </c>
      <c r="AI96" s="158" t="s">
        <v>72</v>
      </c>
      <c r="AJ96" s="35">
        <v>0</v>
      </c>
      <c r="AK96" s="35">
        <v>0</v>
      </c>
      <c r="AL96" s="158" t="s">
        <v>72</v>
      </c>
      <c r="AM96" s="36" t="s">
        <v>73</v>
      </c>
      <c r="AN96" s="36" t="s">
        <v>73</v>
      </c>
      <c r="AO96" s="79" t="str">
        <f>IFERROR(VLOOKUP(F96,ﾘｽﾄ!$G$3:$J$39,4,FALSE),"")</f>
        <v/>
      </c>
      <c r="AP96" s="81"/>
      <c r="AQ96" s="81"/>
      <c r="AR96" s="121" t="str">
        <f t="shared" si="55"/>
        <v>　</v>
      </c>
      <c r="AS96" s="81" t="str">
        <f t="shared" si="33"/>
        <v/>
      </c>
      <c r="AT96" s="81" t="str">
        <f t="shared" si="33"/>
        <v/>
      </c>
      <c r="AU96" s="121" t="str">
        <f t="shared" si="56"/>
        <v>　</v>
      </c>
      <c r="AV96" s="121" t="str">
        <f t="shared" si="57"/>
        <v xml:space="preserve"> </v>
      </c>
      <c r="AW96" s="82"/>
      <c r="AX96" s="83"/>
      <c r="AY96" s="117"/>
      <c r="AZ96" s="115"/>
      <c r="BA96" s="85"/>
      <c r="BB96" s="93" t="str">
        <f t="shared" si="34"/>
        <v>黒羽大学</v>
      </c>
      <c r="BC96" s="111" t="str">
        <f t="shared" si="35"/>
        <v>03-8888-9999</v>
      </c>
      <c r="BD96" s="110" t="str">
        <f t="shared" si="36"/>
        <v>123-4567</v>
      </c>
      <c r="BE96" s="107" t="str">
        <f t="shared" si="37"/>
        <v>東京都</v>
      </c>
      <c r="BF96" s="107" t="str">
        <f t="shared" si="38"/>
        <v>ｘｘｘ区ｘｘｘｘ町</v>
      </c>
      <c r="BG96" s="110" t="str">
        <f t="shared" si="39"/>
        <v>７－７－７－１０１</v>
      </c>
      <c r="BH96" s="108">
        <f t="shared" si="40"/>
        <v>7</v>
      </c>
      <c r="BI96" s="109" t="str">
        <f t="shared" si="41"/>
        <v>赤坂　一郎</v>
      </c>
      <c r="BJ96" s="110" t="str">
        <f t="shared" si="42"/>
        <v>090-0000-0000</v>
      </c>
      <c r="BK96" s="107" t="str">
        <f t="shared" si="43"/>
        <v>aaaa@kkkk.com</v>
      </c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</row>
    <row r="97" spans="1:84" s="5" customFormat="1" ht="17.25">
      <c r="A97" s="48"/>
      <c r="D97" s="65">
        <v>75</v>
      </c>
      <c r="E97" s="159">
        <f t="shared" si="44"/>
        <v>44850</v>
      </c>
      <c r="F97" s="66"/>
      <c r="G97" s="166" t="str">
        <f>IF(F97="","",VLOOKUP(F97,ﾘｽﾄ!$G$3:$J$39,3,FALSE))</f>
        <v/>
      </c>
      <c r="H97" s="167"/>
      <c r="I97" s="167"/>
      <c r="J97" s="167" t="str">
        <f t="shared" si="45"/>
        <v/>
      </c>
      <c r="K97" s="167" t="str">
        <f t="shared" si="45"/>
        <v/>
      </c>
      <c r="L97" s="166" t="str">
        <f t="shared" si="46"/>
        <v>　</v>
      </c>
      <c r="M97" s="121" t="str">
        <f t="shared" si="47"/>
        <v>　</v>
      </c>
      <c r="N97" s="121" t="str">
        <f t="shared" si="48"/>
        <v xml:space="preserve"> </v>
      </c>
      <c r="O97" s="22" t="str">
        <f>IF(F97="","",VLOOKUP(F97,ﾘｽﾄ!$G$3:$K$39,5,FALSE))</f>
        <v/>
      </c>
      <c r="P97" s="67"/>
      <c r="Q97" s="68" t="str">
        <f t="shared" si="50"/>
        <v/>
      </c>
      <c r="R97" s="69" t="str">
        <f>IF(P97="","",DATEDIF(P97,ﾘｽﾄ!$E$4,"Y"))</f>
        <v/>
      </c>
      <c r="S97" s="231" t="str">
        <f t="shared" si="49"/>
        <v>123-4567</v>
      </c>
      <c r="T97" s="232" t="str">
        <f t="shared" si="51"/>
        <v>東京都</v>
      </c>
      <c r="U97" s="232" t="str">
        <f t="shared" si="32"/>
        <v>ｘｘｘ区ｘｘｘｘ町</v>
      </c>
      <c r="V97" s="232" t="str">
        <f t="shared" si="52"/>
        <v>７－７－７－１０１</v>
      </c>
      <c r="W97" s="232" t="str">
        <f t="shared" si="53"/>
        <v>03-8888-9999</v>
      </c>
      <c r="X97" s="232" t="str">
        <f t="shared" si="54"/>
        <v>090-0000-0000</v>
      </c>
      <c r="Y97" s="18"/>
      <c r="Z97" s="21"/>
      <c r="AA97" s="189"/>
      <c r="AB97" s="184"/>
      <c r="AC97" s="18"/>
      <c r="AD97" s="21"/>
      <c r="AE97" s="21"/>
      <c r="AF97" s="21"/>
      <c r="AG97" s="77" t="str">
        <f t="shared" si="31"/>
        <v>0:00:00</v>
      </c>
      <c r="AH97" s="35">
        <v>0</v>
      </c>
      <c r="AI97" s="158" t="s">
        <v>72</v>
      </c>
      <c r="AJ97" s="35">
        <v>0</v>
      </c>
      <c r="AK97" s="35">
        <v>0</v>
      </c>
      <c r="AL97" s="158" t="s">
        <v>72</v>
      </c>
      <c r="AM97" s="36" t="s">
        <v>73</v>
      </c>
      <c r="AN97" s="36" t="s">
        <v>73</v>
      </c>
      <c r="AO97" s="79" t="str">
        <f>IFERROR(VLOOKUP(F97,ﾘｽﾄ!$G$3:$J$39,4,FALSE),"")</f>
        <v/>
      </c>
      <c r="AP97" s="81"/>
      <c r="AQ97" s="81"/>
      <c r="AR97" s="121" t="str">
        <f t="shared" si="55"/>
        <v>　</v>
      </c>
      <c r="AS97" s="81" t="str">
        <f t="shared" si="33"/>
        <v/>
      </c>
      <c r="AT97" s="81" t="str">
        <f t="shared" si="33"/>
        <v/>
      </c>
      <c r="AU97" s="121" t="str">
        <f t="shared" si="56"/>
        <v>　</v>
      </c>
      <c r="AV97" s="121" t="str">
        <f t="shared" si="57"/>
        <v xml:space="preserve"> </v>
      </c>
      <c r="AW97" s="82"/>
      <c r="AX97" s="83"/>
      <c r="AY97" s="117"/>
      <c r="AZ97" s="115"/>
      <c r="BA97" s="85"/>
      <c r="BB97" s="93" t="str">
        <f t="shared" si="34"/>
        <v>黒羽大学</v>
      </c>
      <c r="BC97" s="111" t="str">
        <f t="shared" si="35"/>
        <v>03-8888-9999</v>
      </c>
      <c r="BD97" s="110" t="str">
        <f t="shared" si="36"/>
        <v>123-4567</v>
      </c>
      <c r="BE97" s="107" t="str">
        <f t="shared" si="37"/>
        <v>東京都</v>
      </c>
      <c r="BF97" s="107" t="str">
        <f t="shared" si="38"/>
        <v>ｘｘｘ区ｘｘｘｘ町</v>
      </c>
      <c r="BG97" s="110" t="str">
        <f t="shared" si="39"/>
        <v>７－７－７－１０１</v>
      </c>
      <c r="BH97" s="108">
        <f t="shared" si="40"/>
        <v>7</v>
      </c>
      <c r="BI97" s="109" t="str">
        <f t="shared" si="41"/>
        <v>赤坂　一郎</v>
      </c>
      <c r="BJ97" s="110" t="str">
        <f t="shared" si="42"/>
        <v>090-0000-0000</v>
      </c>
      <c r="BK97" s="107" t="str">
        <f t="shared" si="43"/>
        <v>aaaa@kkkk.com</v>
      </c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</row>
    <row r="98" spans="1:84" s="5" customFormat="1" ht="17.25">
      <c r="A98" s="48"/>
      <c r="D98" s="65">
        <v>76</v>
      </c>
      <c r="E98" s="159">
        <f t="shared" si="44"/>
        <v>44850</v>
      </c>
      <c r="F98" s="66"/>
      <c r="G98" s="166" t="str">
        <f>IF(F98="","",VLOOKUP(F98,ﾘｽﾄ!$G$3:$J$39,3,FALSE))</f>
        <v/>
      </c>
      <c r="H98" s="167"/>
      <c r="I98" s="167"/>
      <c r="J98" s="167" t="str">
        <f t="shared" si="45"/>
        <v/>
      </c>
      <c r="K98" s="167" t="str">
        <f t="shared" si="45"/>
        <v/>
      </c>
      <c r="L98" s="166" t="str">
        <f t="shared" si="46"/>
        <v>　</v>
      </c>
      <c r="M98" s="121" t="str">
        <f t="shared" si="47"/>
        <v>　</v>
      </c>
      <c r="N98" s="121" t="str">
        <f t="shared" si="48"/>
        <v xml:space="preserve"> </v>
      </c>
      <c r="O98" s="22" t="str">
        <f>IF(F98="","",VLOOKUP(F98,ﾘｽﾄ!$G$3:$K$39,5,FALSE))</f>
        <v/>
      </c>
      <c r="P98" s="67"/>
      <c r="Q98" s="68" t="str">
        <f t="shared" si="50"/>
        <v/>
      </c>
      <c r="R98" s="69" t="str">
        <f>IF(P98="","",DATEDIF(P98,ﾘｽﾄ!$E$4,"Y"))</f>
        <v/>
      </c>
      <c r="S98" s="231" t="str">
        <f t="shared" si="49"/>
        <v>123-4567</v>
      </c>
      <c r="T98" s="232" t="str">
        <f t="shared" si="51"/>
        <v>東京都</v>
      </c>
      <c r="U98" s="232" t="str">
        <f t="shared" si="32"/>
        <v>ｘｘｘ区ｘｘｘｘ町</v>
      </c>
      <c r="V98" s="232" t="str">
        <f t="shared" si="52"/>
        <v>７－７－７－１０１</v>
      </c>
      <c r="W98" s="232" t="str">
        <f t="shared" si="53"/>
        <v>03-8888-9999</v>
      </c>
      <c r="X98" s="232" t="str">
        <f t="shared" si="54"/>
        <v>090-0000-0000</v>
      </c>
      <c r="Y98" s="18"/>
      <c r="Z98" s="21"/>
      <c r="AA98" s="189"/>
      <c r="AB98" s="184"/>
      <c r="AC98" s="18"/>
      <c r="AD98" s="21"/>
      <c r="AE98" s="21"/>
      <c r="AF98" s="21"/>
      <c r="AG98" s="77" t="str">
        <f t="shared" si="31"/>
        <v>0:00:00</v>
      </c>
      <c r="AH98" s="35">
        <v>0</v>
      </c>
      <c r="AI98" s="158" t="s">
        <v>72</v>
      </c>
      <c r="AJ98" s="35">
        <v>0</v>
      </c>
      <c r="AK98" s="35">
        <v>0</v>
      </c>
      <c r="AL98" s="158" t="s">
        <v>72</v>
      </c>
      <c r="AM98" s="36" t="s">
        <v>73</v>
      </c>
      <c r="AN98" s="36" t="s">
        <v>73</v>
      </c>
      <c r="AO98" s="79" t="str">
        <f>IFERROR(VLOOKUP(F98,ﾘｽﾄ!$G$3:$J$39,4,FALSE),"")</f>
        <v/>
      </c>
      <c r="AP98" s="81"/>
      <c r="AQ98" s="81"/>
      <c r="AR98" s="121" t="str">
        <f t="shared" si="55"/>
        <v>　</v>
      </c>
      <c r="AS98" s="81" t="str">
        <f t="shared" si="33"/>
        <v/>
      </c>
      <c r="AT98" s="81" t="str">
        <f t="shared" si="33"/>
        <v/>
      </c>
      <c r="AU98" s="121" t="str">
        <f t="shared" si="56"/>
        <v>　</v>
      </c>
      <c r="AV98" s="121" t="str">
        <f t="shared" si="57"/>
        <v xml:space="preserve"> </v>
      </c>
      <c r="AW98" s="82"/>
      <c r="AX98" s="83"/>
      <c r="AY98" s="117"/>
      <c r="AZ98" s="115"/>
      <c r="BA98" s="85"/>
      <c r="BB98" s="93" t="str">
        <f t="shared" si="34"/>
        <v>黒羽大学</v>
      </c>
      <c r="BC98" s="111" t="str">
        <f t="shared" si="35"/>
        <v>03-8888-9999</v>
      </c>
      <c r="BD98" s="110" t="str">
        <f t="shared" si="36"/>
        <v>123-4567</v>
      </c>
      <c r="BE98" s="107" t="str">
        <f t="shared" si="37"/>
        <v>東京都</v>
      </c>
      <c r="BF98" s="107" t="str">
        <f t="shared" si="38"/>
        <v>ｘｘｘ区ｘｘｘｘ町</v>
      </c>
      <c r="BG98" s="110" t="str">
        <f t="shared" si="39"/>
        <v>７－７－７－１０１</v>
      </c>
      <c r="BH98" s="108">
        <f t="shared" si="40"/>
        <v>7</v>
      </c>
      <c r="BI98" s="109" t="str">
        <f t="shared" si="41"/>
        <v>赤坂　一郎</v>
      </c>
      <c r="BJ98" s="110" t="str">
        <f t="shared" si="42"/>
        <v>090-0000-0000</v>
      </c>
      <c r="BK98" s="107" t="str">
        <f t="shared" si="43"/>
        <v>aaaa@kkkk.com</v>
      </c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</row>
    <row r="99" spans="1:84" s="5" customFormat="1" ht="17.25">
      <c r="A99" s="48"/>
      <c r="D99" s="65">
        <v>77</v>
      </c>
      <c r="E99" s="159">
        <f t="shared" si="44"/>
        <v>44850</v>
      </c>
      <c r="F99" s="66"/>
      <c r="G99" s="166" t="str">
        <f>IF(F99="","",VLOOKUP(F99,ﾘｽﾄ!$G$3:$J$39,3,FALSE))</f>
        <v/>
      </c>
      <c r="H99" s="167"/>
      <c r="I99" s="167"/>
      <c r="J99" s="167" t="str">
        <f t="shared" si="45"/>
        <v/>
      </c>
      <c r="K99" s="167" t="str">
        <f t="shared" si="45"/>
        <v/>
      </c>
      <c r="L99" s="166" t="str">
        <f t="shared" si="46"/>
        <v>　</v>
      </c>
      <c r="M99" s="121" t="str">
        <f t="shared" si="47"/>
        <v>　</v>
      </c>
      <c r="N99" s="121" t="str">
        <f t="shared" si="48"/>
        <v xml:space="preserve"> </v>
      </c>
      <c r="O99" s="22" t="str">
        <f>IF(F99="","",VLOOKUP(F99,ﾘｽﾄ!$G$3:$K$39,5,FALSE))</f>
        <v/>
      </c>
      <c r="P99" s="67"/>
      <c r="Q99" s="68" t="str">
        <f t="shared" si="50"/>
        <v/>
      </c>
      <c r="R99" s="69" t="str">
        <f>IF(P99="","",DATEDIF(P99,ﾘｽﾄ!$E$4,"Y"))</f>
        <v/>
      </c>
      <c r="S99" s="231" t="str">
        <f t="shared" si="49"/>
        <v>123-4567</v>
      </c>
      <c r="T99" s="232" t="str">
        <f t="shared" si="51"/>
        <v>東京都</v>
      </c>
      <c r="U99" s="232" t="str">
        <f t="shared" si="32"/>
        <v>ｘｘｘ区ｘｘｘｘ町</v>
      </c>
      <c r="V99" s="232" t="str">
        <f t="shared" si="52"/>
        <v>７－７－７－１０１</v>
      </c>
      <c r="W99" s="232" t="str">
        <f t="shared" si="53"/>
        <v>03-8888-9999</v>
      </c>
      <c r="X99" s="232" t="str">
        <f t="shared" si="54"/>
        <v>090-0000-0000</v>
      </c>
      <c r="Y99" s="18"/>
      <c r="Z99" s="21"/>
      <c r="AA99" s="189"/>
      <c r="AB99" s="184"/>
      <c r="AC99" s="18"/>
      <c r="AD99" s="21"/>
      <c r="AE99" s="21"/>
      <c r="AF99" s="21"/>
      <c r="AG99" s="77" t="str">
        <f t="shared" si="31"/>
        <v>0:00:00</v>
      </c>
      <c r="AH99" s="35">
        <v>0</v>
      </c>
      <c r="AI99" s="158" t="s">
        <v>72</v>
      </c>
      <c r="AJ99" s="35">
        <v>0</v>
      </c>
      <c r="AK99" s="35">
        <v>0</v>
      </c>
      <c r="AL99" s="158" t="s">
        <v>72</v>
      </c>
      <c r="AM99" s="36" t="s">
        <v>73</v>
      </c>
      <c r="AN99" s="36" t="s">
        <v>73</v>
      </c>
      <c r="AO99" s="79" t="str">
        <f>IFERROR(VLOOKUP(F99,ﾘｽﾄ!$G$3:$J$39,4,FALSE),"")</f>
        <v/>
      </c>
      <c r="AP99" s="81"/>
      <c r="AQ99" s="81"/>
      <c r="AR99" s="121" t="str">
        <f t="shared" si="55"/>
        <v>　</v>
      </c>
      <c r="AS99" s="81" t="str">
        <f t="shared" si="33"/>
        <v/>
      </c>
      <c r="AT99" s="81" t="str">
        <f t="shared" si="33"/>
        <v/>
      </c>
      <c r="AU99" s="121" t="str">
        <f t="shared" si="56"/>
        <v>　</v>
      </c>
      <c r="AV99" s="121" t="str">
        <f t="shared" si="57"/>
        <v xml:space="preserve"> </v>
      </c>
      <c r="AW99" s="82"/>
      <c r="AX99" s="83"/>
      <c r="AY99" s="117"/>
      <c r="AZ99" s="115"/>
      <c r="BA99" s="85"/>
      <c r="BB99" s="93" t="str">
        <f t="shared" si="34"/>
        <v>黒羽大学</v>
      </c>
      <c r="BC99" s="111" t="str">
        <f t="shared" si="35"/>
        <v>03-8888-9999</v>
      </c>
      <c r="BD99" s="110" t="str">
        <f t="shared" si="36"/>
        <v>123-4567</v>
      </c>
      <c r="BE99" s="107" t="str">
        <f t="shared" si="37"/>
        <v>東京都</v>
      </c>
      <c r="BF99" s="107" t="str">
        <f t="shared" si="38"/>
        <v>ｘｘｘ区ｘｘｘｘ町</v>
      </c>
      <c r="BG99" s="110" t="str">
        <f t="shared" si="39"/>
        <v>７－７－７－１０１</v>
      </c>
      <c r="BH99" s="108">
        <f t="shared" si="40"/>
        <v>7</v>
      </c>
      <c r="BI99" s="109" t="str">
        <f t="shared" si="41"/>
        <v>赤坂　一郎</v>
      </c>
      <c r="BJ99" s="110" t="str">
        <f t="shared" si="42"/>
        <v>090-0000-0000</v>
      </c>
      <c r="BK99" s="107" t="str">
        <f t="shared" si="43"/>
        <v>aaaa@kkkk.com</v>
      </c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</row>
    <row r="100" spans="1:84" s="5" customFormat="1" ht="17.25">
      <c r="A100" s="48"/>
      <c r="D100" s="65">
        <v>78</v>
      </c>
      <c r="E100" s="159">
        <f t="shared" si="44"/>
        <v>44850</v>
      </c>
      <c r="F100" s="66"/>
      <c r="G100" s="166" t="str">
        <f>IF(F100="","",VLOOKUP(F100,ﾘｽﾄ!$G$3:$J$39,3,FALSE))</f>
        <v/>
      </c>
      <c r="H100" s="167"/>
      <c r="I100" s="167"/>
      <c r="J100" s="167" t="str">
        <f t="shared" si="45"/>
        <v/>
      </c>
      <c r="K100" s="167" t="str">
        <f t="shared" si="45"/>
        <v/>
      </c>
      <c r="L100" s="166" t="str">
        <f t="shared" si="46"/>
        <v>　</v>
      </c>
      <c r="M100" s="121" t="str">
        <f t="shared" si="47"/>
        <v>　</v>
      </c>
      <c r="N100" s="121" t="str">
        <f t="shared" si="48"/>
        <v xml:space="preserve"> </v>
      </c>
      <c r="O100" s="22" t="str">
        <f>IF(F100="","",VLOOKUP(F100,ﾘｽﾄ!$G$3:$K$39,5,FALSE))</f>
        <v/>
      </c>
      <c r="P100" s="67"/>
      <c r="Q100" s="68" t="str">
        <f t="shared" si="50"/>
        <v/>
      </c>
      <c r="R100" s="69" t="str">
        <f>IF(P100="","",DATEDIF(P100,ﾘｽﾄ!$E$4,"Y"))</f>
        <v/>
      </c>
      <c r="S100" s="231" t="str">
        <f t="shared" si="49"/>
        <v>123-4567</v>
      </c>
      <c r="T100" s="232" t="str">
        <f t="shared" si="51"/>
        <v>東京都</v>
      </c>
      <c r="U100" s="232" t="str">
        <f t="shared" si="32"/>
        <v>ｘｘｘ区ｘｘｘｘ町</v>
      </c>
      <c r="V100" s="232" t="str">
        <f t="shared" si="52"/>
        <v>７－７－７－１０１</v>
      </c>
      <c r="W100" s="232" t="str">
        <f t="shared" si="53"/>
        <v>03-8888-9999</v>
      </c>
      <c r="X100" s="232" t="str">
        <f t="shared" si="54"/>
        <v>090-0000-0000</v>
      </c>
      <c r="Y100" s="18"/>
      <c r="Z100" s="21"/>
      <c r="AA100" s="189"/>
      <c r="AB100" s="184"/>
      <c r="AC100" s="18"/>
      <c r="AD100" s="21"/>
      <c r="AE100" s="21"/>
      <c r="AF100" s="21"/>
      <c r="AG100" s="77" t="str">
        <f t="shared" si="31"/>
        <v>0:00:00</v>
      </c>
      <c r="AH100" s="35">
        <v>0</v>
      </c>
      <c r="AI100" s="158" t="s">
        <v>72</v>
      </c>
      <c r="AJ100" s="35">
        <v>0</v>
      </c>
      <c r="AK100" s="35">
        <v>0</v>
      </c>
      <c r="AL100" s="158" t="s">
        <v>72</v>
      </c>
      <c r="AM100" s="36" t="s">
        <v>73</v>
      </c>
      <c r="AN100" s="36" t="s">
        <v>73</v>
      </c>
      <c r="AO100" s="79" t="str">
        <f>IFERROR(VLOOKUP(F100,ﾘｽﾄ!$G$3:$J$39,4,FALSE),"")</f>
        <v/>
      </c>
      <c r="AP100" s="81"/>
      <c r="AQ100" s="81"/>
      <c r="AR100" s="121" t="str">
        <f t="shared" si="55"/>
        <v>　</v>
      </c>
      <c r="AS100" s="81" t="str">
        <f t="shared" si="33"/>
        <v/>
      </c>
      <c r="AT100" s="81" t="str">
        <f t="shared" si="33"/>
        <v/>
      </c>
      <c r="AU100" s="121" t="str">
        <f t="shared" si="56"/>
        <v>　</v>
      </c>
      <c r="AV100" s="121" t="str">
        <f t="shared" si="57"/>
        <v xml:space="preserve"> </v>
      </c>
      <c r="AW100" s="82"/>
      <c r="AX100" s="83"/>
      <c r="AY100" s="117"/>
      <c r="AZ100" s="115"/>
      <c r="BA100" s="85"/>
      <c r="BB100" s="93" t="str">
        <f t="shared" si="34"/>
        <v>黒羽大学</v>
      </c>
      <c r="BC100" s="111" t="str">
        <f t="shared" si="35"/>
        <v>03-8888-9999</v>
      </c>
      <c r="BD100" s="110" t="str">
        <f t="shared" si="36"/>
        <v>123-4567</v>
      </c>
      <c r="BE100" s="107" t="str">
        <f t="shared" si="37"/>
        <v>東京都</v>
      </c>
      <c r="BF100" s="107" t="str">
        <f t="shared" si="38"/>
        <v>ｘｘｘ区ｘｘｘｘ町</v>
      </c>
      <c r="BG100" s="110" t="str">
        <f t="shared" si="39"/>
        <v>７－７－７－１０１</v>
      </c>
      <c r="BH100" s="108">
        <f t="shared" si="40"/>
        <v>7</v>
      </c>
      <c r="BI100" s="109" t="str">
        <f t="shared" si="41"/>
        <v>赤坂　一郎</v>
      </c>
      <c r="BJ100" s="110" t="str">
        <f t="shared" si="42"/>
        <v>090-0000-0000</v>
      </c>
      <c r="BK100" s="107" t="str">
        <f t="shared" si="43"/>
        <v>aaaa@kkkk.com</v>
      </c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</row>
    <row r="101" spans="1:84" s="5" customFormat="1" ht="17.25">
      <c r="A101" s="48"/>
      <c r="D101" s="65">
        <v>79</v>
      </c>
      <c r="E101" s="159">
        <f t="shared" si="44"/>
        <v>44850</v>
      </c>
      <c r="F101" s="66"/>
      <c r="G101" s="166" t="str">
        <f>IF(F101="","",VLOOKUP(F101,ﾘｽﾄ!$G$3:$J$39,3,FALSE))</f>
        <v/>
      </c>
      <c r="H101" s="167"/>
      <c r="I101" s="167"/>
      <c r="J101" s="167" t="str">
        <f t="shared" si="45"/>
        <v/>
      </c>
      <c r="K101" s="167" t="str">
        <f t="shared" si="45"/>
        <v/>
      </c>
      <c r="L101" s="166" t="str">
        <f t="shared" si="46"/>
        <v>　</v>
      </c>
      <c r="M101" s="121" t="str">
        <f t="shared" si="47"/>
        <v>　</v>
      </c>
      <c r="N101" s="121" t="str">
        <f t="shared" si="48"/>
        <v xml:space="preserve"> </v>
      </c>
      <c r="O101" s="22" t="str">
        <f>IF(F101="","",VLOOKUP(F101,ﾘｽﾄ!$G$3:$K$39,5,FALSE))</f>
        <v/>
      </c>
      <c r="P101" s="67"/>
      <c r="Q101" s="68" t="str">
        <f t="shared" si="50"/>
        <v/>
      </c>
      <c r="R101" s="69" t="str">
        <f>IF(P101="","",DATEDIF(P101,ﾘｽﾄ!$E$4,"Y"))</f>
        <v/>
      </c>
      <c r="S101" s="231" t="str">
        <f t="shared" si="49"/>
        <v>123-4567</v>
      </c>
      <c r="T101" s="232" t="str">
        <f t="shared" si="51"/>
        <v>東京都</v>
      </c>
      <c r="U101" s="232" t="str">
        <f t="shared" si="32"/>
        <v>ｘｘｘ区ｘｘｘｘ町</v>
      </c>
      <c r="V101" s="232" t="str">
        <f t="shared" si="52"/>
        <v>７－７－７－１０１</v>
      </c>
      <c r="W101" s="232" t="str">
        <f t="shared" si="53"/>
        <v>03-8888-9999</v>
      </c>
      <c r="X101" s="232" t="str">
        <f t="shared" si="54"/>
        <v>090-0000-0000</v>
      </c>
      <c r="Y101" s="18"/>
      <c r="Z101" s="21"/>
      <c r="AA101" s="189"/>
      <c r="AB101" s="184"/>
      <c r="AC101" s="18"/>
      <c r="AD101" s="21"/>
      <c r="AE101" s="21"/>
      <c r="AF101" s="21"/>
      <c r="AG101" s="77" t="str">
        <f t="shared" si="31"/>
        <v>0:00:00</v>
      </c>
      <c r="AH101" s="35">
        <v>0</v>
      </c>
      <c r="AI101" s="158" t="s">
        <v>72</v>
      </c>
      <c r="AJ101" s="35">
        <v>0</v>
      </c>
      <c r="AK101" s="35">
        <v>0</v>
      </c>
      <c r="AL101" s="158" t="s">
        <v>72</v>
      </c>
      <c r="AM101" s="36" t="s">
        <v>73</v>
      </c>
      <c r="AN101" s="36" t="s">
        <v>73</v>
      </c>
      <c r="AO101" s="79" t="str">
        <f>IFERROR(VLOOKUP(F101,ﾘｽﾄ!$G$3:$J$39,4,FALSE),"")</f>
        <v/>
      </c>
      <c r="AP101" s="81"/>
      <c r="AQ101" s="81"/>
      <c r="AR101" s="121" t="str">
        <f t="shared" si="55"/>
        <v>　</v>
      </c>
      <c r="AS101" s="81" t="str">
        <f t="shared" si="33"/>
        <v/>
      </c>
      <c r="AT101" s="81" t="str">
        <f t="shared" si="33"/>
        <v/>
      </c>
      <c r="AU101" s="121" t="str">
        <f t="shared" si="56"/>
        <v>　</v>
      </c>
      <c r="AV101" s="121" t="str">
        <f t="shared" si="57"/>
        <v xml:space="preserve"> </v>
      </c>
      <c r="AW101" s="82"/>
      <c r="AX101" s="83"/>
      <c r="AY101" s="117"/>
      <c r="AZ101" s="115"/>
      <c r="BA101" s="85"/>
      <c r="BB101" s="93" t="str">
        <f t="shared" si="34"/>
        <v>黒羽大学</v>
      </c>
      <c r="BC101" s="111" t="str">
        <f t="shared" si="35"/>
        <v>03-8888-9999</v>
      </c>
      <c r="BD101" s="110" t="str">
        <f t="shared" si="36"/>
        <v>123-4567</v>
      </c>
      <c r="BE101" s="107" t="str">
        <f t="shared" si="37"/>
        <v>東京都</v>
      </c>
      <c r="BF101" s="107" t="str">
        <f t="shared" si="38"/>
        <v>ｘｘｘ区ｘｘｘｘ町</v>
      </c>
      <c r="BG101" s="110" t="str">
        <f t="shared" si="39"/>
        <v>７－７－７－１０１</v>
      </c>
      <c r="BH101" s="108">
        <f t="shared" si="40"/>
        <v>7</v>
      </c>
      <c r="BI101" s="109" t="str">
        <f t="shared" si="41"/>
        <v>赤坂　一郎</v>
      </c>
      <c r="BJ101" s="110" t="str">
        <f t="shared" si="42"/>
        <v>090-0000-0000</v>
      </c>
      <c r="BK101" s="107" t="str">
        <f t="shared" si="43"/>
        <v>aaaa@kkkk.com</v>
      </c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</row>
    <row r="102" spans="1:84" s="5" customFormat="1" ht="17.25">
      <c r="A102" s="48"/>
      <c r="D102" s="65">
        <v>80</v>
      </c>
      <c r="E102" s="159">
        <f t="shared" si="44"/>
        <v>44850</v>
      </c>
      <c r="F102" s="66"/>
      <c r="G102" s="166" t="str">
        <f>IF(F102="","",VLOOKUP(F102,ﾘｽﾄ!$G$3:$J$39,3,FALSE))</f>
        <v/>
      </c>
      <c r="H102" s="167"/>
      <c r="I102" s="167"/>
      <c r="J102" s="167" t="str">
        <f t="shared" si="45"/>
        <v/>
      </c>
      <c r="K102" s="167" t="str">
        <f t="shared" si="45"/>
        <v/>
      </c>
      <c r="L102" s="166" t="str">
        <f t="shared" si="46"/>
        <v>　</v>
      </c>
      <c r="M102" s="121" t="str">
        <f t="shared" si="47"/>
        <v>　</v>
      </c>
      <c r="N102" s="121" t="str">
        <f t="shared" si="48"/>
        <v xml:space="preserve"> </v>
      </c>
      <c r="O102" s="22" t="str">
        <f>IF(F102="","",VLOOKUP(F102,ﾘｽﾄ!$G$3:$K$39,5,FALSE))</f>
        <v/>
      </c>
      <c r="P102" s="67"/>
      <c r="Q102" s="68" t="str">
        <f t="shared" si="50"/>
        <v/>
      </c>
      <c r="R102" s="69" t="str">
        <f>IF(P102="","",DATEDIF(P102,ﾘｽﾄ!$E$4,"Y"))</f>
        <v/>
      </c>
      <c r="S102" s="231" t="str">
        <f t="shared" si="49"/>
        <v>123-4567</v>
      </c>
      <c r="T102" s="232" t="str">
        <f t="shared" si="51"/>
        <v>東京都</v>
      </c>
      <c r="U102" s="232" t="str">
        <f t="shared" si="32"/>
        <v>ｘｘｘ区ｘｘｘｘ町</v>
      </c>
      <c r="V102" s="232" t="str">
        <f t="shared" si="52"/>
        <v>７－７－７－１０１</v>
      </c>
      <c r="W102" s="232" t="str">
        <f t="shared" si="53"/>
        <v>03-8888-9999</v>
      </c>
      <c r="X102" s="232" t="str">
        <f t="shared" si="54"/>
        <v>090-0000-0000</v>
      </c>
      <c r="Y102" s="18"/>
      <c r="Z102" s="21"/>
      <c r="AA102" s="189"/>
      <c r="AB102" s="184"/>
      <c r="AC102" s="18"/>
      <c r="AD102" s="21"/>
      <c r="AE102" s="21"/>
      <c r="AF102" s="21"/>
      <c r="AG102" s="77" t="str">
        <f t="shared" si="31"/>
        <v>0:00:00</v>
      </c>
      <c r="AH102" s="35">
        <v>0</v>
      </c>
      <c r="AI102" s="158" t="s">
        <v>72</v>
      </c>
      <c r="AJ102" s="35">
        <v>0</v>
      </c>
      <c r="AK102" s="35">
        <v>0</v>
      </c>
      <c r="AL102" s="158" t="s">
        <v>72</v>
      </c>
      <c r="AM102" s="36" t="s">
        <v>73</v>
      </c>
      <c r="AN102" s="36" t="s">
        <v>73</v>
      </c>
      <c r="AO102" s="79" t="str">
        <f>IFERROR(VLOOKUP(F102,ﾘｽﾄ!$G$3:$J$39,4,FALSE),"")</f>
        <v/>
      </c>
      <c r="AP102" s="81"/>
      <c r="AQ102" s="81"/>
      <c r="AR102" s="121" t="str">
        <f t="shared" si="55"/>
        <v>　</v>
      </c>
      <c r="AS102" s="81" t="str">
        <f t="shared" si="33"/>
        <v/>
      </c>
      <c r="AT102" s="81" t="str">
        <f t="shared" si="33"/>
        <v/>
      </c>
      <c r="AU102" s="121" t="str">
        <f t="shared" si="56"/>
        <v>　</v>
      </c>
      <c r="AV102" s="121" t="str">
        <f t="shared" si="57"/>
        <v xml:space="preserve"> </v>
      </c>
      <c r="AW102" s="82"/>
      <c r="AX102" s="83"/>
      <c r="AY102" s="117"/>
      <c r="AZ102" s="115"/>
      <c r="BA102" s="85"/>
      <c r="BB102" s="93" t="str">
        <f t="shared" si="34"/>
        <v>黒羽大学</v>
      </c>
      <c r="BC102" s="111" t="str">
        <f t="shared" si="35"/>
        <v>03-8888-9999</v>
      </c>
      <c r="BD102" s="110" t="str">
        <f t="shared" si="36"/>
        <v>123-4567</v>
      </c>
      <c r="BE102" s="107" t="str">
        <f t="shared" si="37"/>
        <v>東京都</v>
      </c>
      <c r="BF102" s="107" t="str">
        <f t="shared" si="38"/>
        <v>ｘｘｘ区ｘｘｘｘ町</v>
      </c>
      <c r="BG102" s="110" t="str">
        <f t="shared" si="39"/>
        <v>７－７－７－１０１</v>
      </c>
      <c r="BH102" s="108">
        <f t="shared" si="40"/>
        <v>7</v>
      </c>
      <c r="BI102" s="109" t="str">
        <f t="shared" si="41"/>
        <v>赤坂　一郎</v>
      </c>
      <c r="BJ102" s="110" t="str">
        <f t="shared" si="42"/>
        <v>090-0000-0000</v>
      </c>
      <c r="BK102" s="107" t="str">
        <f t="shared" si="43"/>
        <v>aaaa@kkkk.com</v>
      </c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</row>
    <row r="103" spans="1:84" s="5" customFormat="1" ht="17.25">
      <c r="A103" s="48"/>
      <c r="D103" s="65">
        <v>81</v>
      </c>
      <c r="E103" s="159">
        <f t="shared" si="44"/>
        <v>44850</v>
      </c>
      <c r="F103" s="66"/>
      <c r="G103" s="166" t="str">
        <f>IF(F103="","",VLOOKUP(F103,ﾘｽﾄ!$G$3:$J$39,3,FALSE))</f>
        <v/>
      </c>
      <c r="H103" s="167"/>
      <c r="I103" s="167"/>
      <c r="J103" s="167" t="str">
        <f t="shared" si="45"/>
        <v/>
      </c>
      <c r="K103" s="167" t="str">
        <f t="shared" si="45"/>
        <v/>
      </c>
      <c r="L103" s="166" t="str">
        <f t="shared" si="46"/>
        <v>　</v>
      </c>
      <c r="M103" s="121" t="str">
        <f t="shared" si="47"/>
        <v>　</v>
      </c>
      <c r="N103" s="121" t="str">
        <f t="shared" si="48"/>
        <v xml:space="preserve"> </v>
      </c>
      <c r="O103" s="22" t="str">
        <f>IF(F103="","",VLOOKUP(F103,ﾘｽﾄ!$G$3:$K$39,5,FALSE))</f>
        <v/>
      </c>
      <c r="P103" s="67"/>
      <c r="Q103" s="68" t="str">
        <f t="shared" si="50"/>
        <v/>
      </c>
      <c r="R103" s="69" t="str">
        <f>IF(P103="","",DATEDIF(P103,ﾘｽﾄ!$E$4,"Y"))</f>
        <v/>
      </c>
      <c r="S103" s="231" t="str">
        <f t="shared" si="49"/>
        <v>123-4567</v>
      </c>
      <c r="T103" s="232" t="str">
        <f t="shared" si="51"/>
        <v>東京都</v>
      </c>
      <c r="U103" s="232" t="str">
        <f t="shared" si="32"/>
        <v>ｘｘｘ区ｘｘｘｘ町</v>
      </c>
      <c r="V103" s="232" t="str">
        <f t="shared" si="52"/>
        <v>７－７－７－１０１</v>
      </c>
      <c r="W103" s="232" t="str">
        <f t="shared" si="53"/>
        <v>03-8888-9999</v>
      </c>
      <c r="X103" s="232" t="str">
        <f t="shared" si="54"/>
        <v>090-0000-0000</v>
      </c>
      <c r="Y103" s="18"/>
      <c r="Z103" s="21"/>
      <c r="AA103" s="189"/>
      <c r="AB103" s="184"/>
      <c r="AC103" s="18"/>
      <c r="AD103" s="21"/>
      <c r="AE103" s="21"/>
      <c r="AF103" s="21"/>
      <c r="AG103" s="77" t="str">
        <f t="shared" ref="AG103:AG122" si="58">CONCATENATE(AH103,AI103,AJ103,AK103,AL103,AM103,AN103)</f>
        <v>0:00:00</v>
      </c>
      <c r="AH103" s="35">
        <v>0</v>
      </c>
      <c r="AI103" s="158" t="s">
        <v>72</v>
      </c>
      <c r="AJ103" s="35">
        <v>0</v>
      </c>
      <c r="AK103" s="35">
        <v>0</v>
      </c>
      <c r="AL103" s="158" t="s">
        <v>72</v>
      </c>
      <c r="AM103" s="36" t="s">
        <v>73</v>
      </c>
      <c r="AN103" s="36" t="s">
        <v>73</v>
      </c>
      <c r="AO103" s="79" t="str">
        <f>IFERROR(VLOOKUP(F103,ﾘｽﾄ!$G$3:$J$39,4,FALSE),"")</f>
        <v/>
      </c>
      <c r="AP103" s="81"/>
      <c r="AQ103" s="81"/>
      <c r="AR103" s="121" t="str">
        <f t="shared" si="55"/>
        <v>　</v>
      </c>
      <c r="AS103" s="81" t="str">
        <f t="shared" si="33"/>
        <v/>
      </c>
      <c r="AT103" s="81" t="str">
        <f t="shared" si="33"/>
        <v/>
      </c>
      <c r="AU103" s="121" t="str">
        <f t="shared" si="56"/>
        <v>　</v>
      </c>
      <c r="AV103" s="121" t="str">
        <f t="shared" si="57"/>
        <v xml:space="preserve"> </v>
      </c>
      <c r="AW103" s="82"/>
      <c r="AX103" s="83"/>
      <c r="AY103" s="117"/>
      <c r="AZ103" s="115"/>
      <c r="BA103" s="85"/>
      <c r="BB103" s="93" t="str">
        <f t="shared" si="34"/>
        <v>黒羽大学</v>
      </c>
      <c r="BC103" s="111" t="str">
        <f t="shared" si="35"/>
        <v>03-8888-9999</v>
      </c>
      <c r="BD103" s="110" t="str">
        <f t="shared" si="36"/>
        <v>123-4567</v>
      </c>
      <c r="BE103" s="107" t="str">
        <f t="shared" si="37"/>
        <v>東京都</v>
      </c>
      <c r="BF103" s="107" t="str">
        <f t="shared" si="38"/>
        <v>ｘｘｘ区ｘｘｘｘ町</v>
      </c>
      <c r="BG103" s="110" t="str">
        <f t="shared" si="39"/>
        <v>７－７－７－１０１</v>
      </c>
      <c r="BH103" s="108">
        <f t="shared" si="40"/>
        <v>7</v>
      </c>
      <c r="BI103" s="109" t="str">
        <f t="shared" si="41"/>
        <v>赤坂　一郎</v>
      </c>
      <c r="BJ103" s="110" t="str">
        <f t="shared" si="42"/>
        <v>090-0000-0000</v>
      </c>
      <c r="BK103" s="107" t="str">
        <f t="shared" si="43"/>
        <v>aaaa@kkkk.com</v>
      </c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</row>
    <row r="104" spans="1:84" s="5" customFormat="1" ht="17.25">
      <c r="A104" s="48"/>
      <c r="D104" s="65">
        <v>82</v>
      </c>
      <c r="E104" s="159">
        <f t="shared" si="44"/>
        <v>44850</v>
      </c>
      <c r="F104" s="66"/>
      <c r="G104" s="166" t="str">
        <f>IF(F104="","",VLOOKUP(F104,ﾘｽﾄ!$G$3:$J$39,3,FALSE))</f>
        <v/>
      </c>
      <c r="H104" s="167"/>
      <c r="I104" s="167"/>
      <c r="J104" s="167" t="str">
        <f t="shared" si="45"/>
        <v/>
      </c>
      <c r="K104" s="167" t="str">
        <f t="shared" si="45"/>
        <v/>
      </c>
      <c r="L104" s="166" t="str">
        <f t="shared" si="46"/>
        <v>　</v>
      </c>
      <c r="M104" s="121" t="str">
        <f t="shared" si="47"/>
        <v>　</v>
      </c>
      <c r="N104" s="121" t="str">
        <f t="shared" si="48"/>
        <v xml:space="preserve"> </v>
      </c>
      <c r="O104" s="22" t="str">
        <f>IF(F104="","",VLOOKUP(F104,ﾘｽﾄ!$G$3:$K$39,5,FALSE))</f>
        <v/>
      </c>
      <c r="P104" s="67"/>
      <c r="Q104" s="68" t="str">
        <f t="shared" si="50"/>
        <v/>
      </c>
      <c r="R104" s="69" t="str">
        <f>IF(P104="","",DATEDIF(P104,ﾘｽﾄ!$E$4,"Y"))</f>
        <v/>
      </c>
      <c r="S104" s="231" t="str">
        <f t="shared" si="49"/>
        <v>123-4567</v>
      </c>
      <c r="T104" s="232" t="str">
        <f t="shared" si="51"/>
        <v>東京都</v>
      </c>
      <c r="U104" s="232" t="str">
        <f t="shared" si="32"/>
        <v>ｘｘｘ区ｘｘｘｘ町</v>
      </c>
      <c r="V104" s="232" t="str">
        <f t="shared" si="52"/>
        <v>７－７－７－１０１</v>
      </c>
      <c r="W104" s="232" t="str">
        <f t="shared" si="53"/>
        <v>03-8888-9999</v>
      </c>
      <c r="X104" s="232" t="str">
        <f t="shared" si="54"/>
        <v>090-0000-0000</v>
      </c>
      <c r="Y104" s="18"/>
      <c r="Z104" s="21"/>
      <c r="AA104" s="189"/>
      <c r="AB104" s="184"/>
      <c r="AC104" s="18"/>
      <c r="AD104" s="21"/>
      <c r="AE104" s="21"/>
      <c r="AF104" s="21"/>
      <c r="AG104" s="77" t="str">
        <f t="shared" si="58"/>
        <v>0:00:00</v>
      </c>
      <c r="AH104" s="35">
        <v>0</v>
      </c>
      <c r="AI104" s="158" t="s">
        <v>72</v>
      </c>
      <c r="AJ104" s="35">
        <v>0</v>
      </c>
      <c r="AK104" s="35">
        <v>0</v>
      </c>
      <c r="AL104" s="158" t="s">
        <v>72</v>
      </c>
      <c r="AM104" s="36" t="s">
        <v>73</v>
      </c>
      <c r="AN104" s="36" t="s">
        <v>73</v>
      </c>
      <c r="AO104" s="79" t="str">
        <f>IFERROR(VLOOKUP(F104,ﾘｽﾄ!$G$3:$J$39,4,FALSE),"")</f>
        <v/>
      </c>
      <c r="AP104" s="81"/>
      <c r="AQ104" s="81"/>
      <c r="AR104" s="121" t="str">
        <f t="shared" si="55"/>
        <v>　</v>
      </c>
      <c r="AS104" s="81" t="str">
        <f t="shared" si="33"/>
        <v/>
      </c>
      <c r="AT104" s="81" t="str">
        <f t="shared" si="33"/>
        <v/>
      </c>
      <c r="AU104" s="121" t="str">
        <f t="shared" si="56"/>
        <v>　</v>
      </c>
      <c r="AV104" s="121" t="str">
        <f t="shared" si="57"/>
        <v xml:space="preserve"> </v>
      </c>
      <c r="AW104" s="82"/>
      <c r="AX104" s="83"/>
      <c r="AY104" s="117"/>
      <c r="AZ104" s="115"/>
      <c r="BA104" s="85"/>
      <c r="BB104" s="93" t="str">
        <f t="shared" si="34"/>
        <v>黒羽大学</v>
      </c>
      <c r="BC104" s="111" t="str">
        <f t="shared" si="35"/>
        <v>03-8888-9999</v>
      </c>
      <c r="BD104" s="110" t="str">
        <f t="shared" si="36"/>
        <v>123-4567</v>
      </c>
      <c r="BE104" s="107" t="str">
        <f t="shared" si="37"/>
        <v>東京都</v>
      </c>
      <c r="BF104" s="107" t="str">
        <f t="shared" si="38"/>
        <v>ｘｘｘ区ｘｘｘｘ町</v>
      </c>
      <c r="BG104" s="110" t="str">
        <f t="shared" si="39"/>
        <v>７－７－７－１０１</v>
      </c>
      <c r="BH104" s="108">
        <f t="shared" si="40"/>
        <v>7</v>
      </c>
      <c r="BI104" s="109" t="str">
        <f t="shared" si="41"/>
        <v>赤坂　一郎</v>
      </c>
      <c r="BJ104" s="110" t="str">
        <f t="shared" si="42"/>
        <v>090-0000-0000</v>
      </c>
      <c r="BK104" s="107" t="str">
        <f t="shared" si="43"/>
        <v>aaaa@kkkk.com</v>
      </c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</row>
    <row r="105" spans="1:84" s="5" customFormat="1" ht="17.25">
      <c r="A105" s="48"/>
      <c r="D105" s="65">
        <v>83</v>
      </c>
      <c r="E105" s="159">
        <f t="shared" si="44"/>
        <v>44850</v>
      </c>
      <c r="F105" s="66"/>
      <c r="G105" s="166" t="str">
        <f>IF(F105="","",VLOOKUP(F105,ﾘｽﾄ!$G$3:$J$39,3,FALSE))</f>
        <v/>
      </c>
      <c r="H105" s="167"/>
      <c r="I105" s="167"/>
      <c r="J105" s="167" t="str">
        <f t="shared" si="45"/>
        <v/>
      </c>
      <c r="K105" s="167" t="str">
        <f t="shared" si="45"/>
        <v/>
      </c>
      <c r="L105" s="166" t="str">
        <f t="shared" si="46"/>
        <v>　</v>
      </c>
      <c r="M105" s="121" t="str">
        <f t="shared" si="47"/>
        <v>　</v>
      </c>
      <c r="N105" s="121" t="str">
        <f t="shared" si="48"/>
        <v xml:space="preserve"> </v>
      </c>
      <c r="O105" s="22" t="str">
        <f>IF(F105="","",VLOOKUP(F105,ﾘｽﾄ!$G$3:$K$39,5,FALSE))</f>
        <v/>
      </c>
      <c r="P105" s="67"/>
      <c r="Q105" s="68" t="str">
        <f t="shared" si="50"/>
        <v/>
      </c>
      <c r="R105" s="69" t="str">
        <f>IF(P105="","",DATEDIF(P105,ﾘｽﾄ!$E$4,"Y"))</f>
        <v/>
      </c>
      <c r="S105" s="231" t="str">
        <f t="shared" si="49"/>
        <v>123-4567</v>
      </c>
      <c r="T105" s="232" t="str">
        <f t="shared" si="51"/>
        <v>東京都</v>
      </c>
      <c r="U105" s="232" t="str">
        <f t="shared" si="32"/>
        <v>ｘｘｘ区ｘｘｘｘ町</v>
      </c>
      <c r="V105" s="232" t="str">
        <f t="shared" si="52"/>
        <v>７－７－７－１０１</v>
      </c>
      <c r="W105" s="232" t="str">
        <f t="shared" si="53"/>
        <v>03-8888-9999</v>
      </c>
      <c r="X105" s="232" t="str">
        <f t="shared" si="54"/>
        <v>090-0000-0000</v>
      </c>
      <c r="Y105" s="18"/>
      <c r="Z105" s="21"/>
      <c r="AA105" s="189"/>
      <c r="AB105" s="184"/>
      <c r="AC105" s="18"/>
      <c r="AD105" s="21"/>
      <c r="AE105" s="21"/>
      <c r="AF105" s="21"/>
      <c r="AG105" s="77" t="str">
        <f t="shared" si="58"/>
        <v>0:00:00</v>
      </c>
      <c r="AH105" s="35">
        <v>0</v>
      </c>
      <c r="AI105" s="158" t="s">
        <v>72</v>
      </c>
      <c r="AJ105" s="35">
        <v>0</v>
      </c>
      <c r="AK105" s="35">
        <v>0</v>
      </c>
      <c r="AL105" s="158" t="s">
        <v>72</v>
      </c>
      <c r="AM105" s="36" t="s">
        <v>73</v>
      </c>
      <c r="AN105" s="36" t="s">
        <v>73</v>
      </c>
      <c r="AO105" s="79" t="str">
        <f>IFERROR(VLOOKUP(F105,ﾘｽﾄ!$G$3:$J$39,4,FALSE),"")</f>
        <v/>
      </c>
      <c r="AP105" s="81"/>
      <c r="AQ105" s="81"/>
      <c r="AR105" s="121" t="str">
        <f t="shared" si="55"/>
        <v>　</v>
      </c>
      <c r="AS105" s="81" t="str">
        <f t="shared" si="33"/>
        <v/>
      </c>
      <c r="AT105" s="81" t="str">
        <f t="shared" si="33"/>
        <v/>
      </c>
      <c r="AU105" s="121" t="str">
        <f t="shared" si="56"/>
        <v>　</v>
      </c>
      <c r="AV105" s="121" t="str">
        <f t="shared" si="57"/>
        <v xml:space="preserve"> </v>
      </c>
      <c r="AW105" s="82"/>
      <c r="AX105" s="83"/>
      <c r="AY105" s="117"/>
      <c r="AZ105" s="115"/>
      <c r="BA105" s="85"/>
      <c r="BB105" s="93" t="str">
        <f t="shared" si="34"/>
        <v>黒羽大学</v>
      </c>
      <c r="BC105" s="111" t="str">
        <f t="shared" si="35"/>
        <v>03-8888-9999</v>
      </c>
      <c r="BD105" s="110" t="str">
        <f t="shared" si="36"/>
        <v>123-4567</v>
      </c>
      <c r="BE105" s="107" t="str">
        <f t="shared" si="37"/>
        <v>東京都</v>
      </c>
      <c r="BF105" s="107" t="str">
        <f t="shared" si="38"/>
        <v>ｘｘｘ区ｘｘｘｘ町</v>
      </c>
      <c r="BG105" s="110" t="str">
        <f t="shared" si="39"/>
        <v>７－７－７－１０１</v>
      </c>
      <c r="BH105" s="108">
        <f t="shared" si="40"/>
        <v>7</v>
      </c>
      <c r="BI105" s="109" t="str">
        <f t="shared" si="41"/>
        <v>赤坂　一郎</v>
      </c>
      <c r="BJ105" s="110" t="str">
        <f t="shared" si="42"/>
        <v>090-0000-0000</v>
      </c>
      <c r="BK105" s="107" t="str">
        <f t="shared" si="43"/>
        <v>aaaa@kkkk.com</v>
      </c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</row>
    <row r="106" spans="1:84" s="5" customFormat="1" ht="17.25">
      <c r="A106" s="48"/>
      <c r="D106" s="65">
        <v>84</v>
      </c>
      <c r="E106" s="159">
        <f t="shared" si="44"/>
        <v>44850</v>
      </c>
      <c r="F106" s="66"/>
      <c r="G106" s="166" t="str">
        <f>IF(F106="","",VLOOKUP(F106,ﾘｽﾄ!$G$3:$J$39,3,FALSE))</f>
        <v/>
      </c>
      <c r="H106" s="167"/>
      <c r="I106" s="167"/>
      <c r="J106" s="167" t="str">
        <f t="shared" si="45"/>
        <v/>
      </c>
      <c r="K106" s="167" t="str">
        <f t="shared" si="45"/>
        <v/>
      </c>
      <c r="L106" s="166" t="str">
        <f t="shared" si="46"/>
        <v>　</v>
      </c>
      <c r="M106" s="121" t="str">
        <f t="shared" si="47"/>
        <v>　</v>
      </c>
      <c r="N106" s="121" t="str">
        <f t="shared" si="48"/>
        <v xml:space="preserve"> </v>
      </c>
      <c r="O106" s="22" t="str">
        <f>IF(F106="","",VLOOKUP(F106,ﾘｽﾄ!$G$3:$K$39,5,FALSE))</f>
        <v/>
      </c>
      <c r="P106" s="67"/>
      <c r="Q106" s="68" t="str">
        <f t="shared" si="50"/>
        <v/>
      </c>
      <c r="R106" s="69" t="str">
        <f>IF(P106="","",DATEDIF(P106,ﾘｽﾄ!$E$4,"Y"))</f>
        <v/>
      </c>
      <c r="S106" s="231" t="str">
        <f t="shared" si="49"/>
        <v>123-4567</v>
      </c>
      <c r="T106" s="232" t="str">
        <f t="shared" si="51"/>
        <v>東京都</v>
      </c>
      <c r="U106" s="232" t="str">
        <f t="shared" si="32"/>
        <v>ｘｘｘ区ｘｘｘｘ町</v>
      </c>
      <c r="V106" s="232" t="str">
        <f t="shared" si="52"/>
        <v>７－７－７－１０１</v>
      </c>
      <c r="W106" s="232" t="str">
        <f t="shared" si="53"/>
        <v>03-8888-9999</v>
      </c>
      <c r="X106" s="232" t="str">
        <f t="shared" si="54"/>
        <v>090-0000-0000</v>
      </c>
      <c r="Y106" s="18"/>
      <c r="Z106" s="21"/>
      <c r="AA106" s="189"/>
      <c r="AB106" s="184"/>
      <c r="AC106" s="18"/>
      <c r="AD106" s="21"/>
      <c r="AE106" s="21"/>
      <c r="AF106" s="21"/>
      <c r="AG106" s="77" t="str">
        <f t="shared" si="58"/>
        <v>0:00:00</v>
      </c>
      <c r="AH106" s="35">
        <v>0</v>
      </c>
      <c r="AI106" s="158" t="s">
        <v>72</v>
      </c>
      <c r="AJ106" s="35">
        <v>0</v>
      </c>
      <c r="AK106" s="35">
        <v>0</v>
      </c>
      <c r="AL106" s="158" t="s">
        <v>72</v>
      </c>
      <c r="AM106" s="36" t="s">
        <v>73</v>
      </c>
      <c r="AN106" s="36" t="s">
        <v>73</v>
      </c>
      <c r="AO106" s="79" t="str">
        <f>IFERROR(VLOOKUP(F106,ﾘｽﾄ!$G$3:$J$39,4,FALSE),"")</f>
        <v/>
      </c>
      <c r="AP106" s="81"/>
      <c r="AQ106" s="81"/>
      <c r="AR106" s="121" t="str">
        <f t="shared" si="55"/>
        <v>　</v>
      </c>
      <c r="AS106" s="81" t="str">
        <f t="shared" si="33"/>
        <v/>
      </c>
      <c r="AT106" s="81" t="str">
        <f t="shared" si="33"/>
        <v/>
      </c>
      <c r="AU106" s="121" t="str">
        <f t="shared" si="56"/>
        <v>　</v>
      </c>
      <c r="AV106" s="121" t="str">
        <f t="shared" si="57"/>
        <v xml:space="preserve"> </v>
      </c>
      <c r="AW106" s="82"/>
      <c r="AX106" s="83"/>
      <c r="AY106" s="117"/>
      <c r="AZ106" s="115"/>
      <c r="BA106" s="85"/>
      <c r="BB106" s="93" t="str">
        <f t="shared" si="34"/>
        <v>黒羽大学</v>
      </c>
      <c r="BC106" s="111" t="str">
        <f t="shared" si="35"/>
        <v>03-8888-9999</v>
      </c>
      <c r="BD106" s="110" t="str">
        <f t="shared" si="36"/>
        <v>123-4567</v>
      </c>
      <c r="BE106" s="107" t="str">
        <f t="shared" si="37"/>
        <v>東京都</v>
      </c>
      <c r="BF106" s="107" t="str">
        <f t="shared" si="38"/>
        <v>ｘｘｘ区ｘｘｘｘ町</v>
      </c>
      <c r="BG106" s="110" t="str">
        <f t="shared" si="39"/>
        <v>７－７－７－１０１</v>
      </c>
      <c r="BH106" s="108">
        <f t="shared" si="40"/>
        <v>7</v>
      </c>
      <c r="BI106" s="109" t="str">
        <f t="shared" si="41"/>
        <v>赤坂　一郎</v>
      </c>
      <c r="BJ106" s="110" t="str">
        <f t="shared" si="42"/>
        <v>090-0000-0000</v>
      </c>
      <c r="BK106" s="107" t="str">
        <f t="shared" si="43"/>
        <v>aaaa@kkkk.com</v>
      </c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</row>
    <row r="107" spans="1:84" s="5" customFormat="1" ht="17.25">
      <c r="A107" s="48"/>
      <c r="D107" s="65">
        <v>85</v>
      </c>
      <c r="E107" s="159">
        <f t="shared" si="44"/>
        <v>44850</v>
      </c>
      <c r="F107" s="66"/>
      <c r="G107" s="166" t="str">
        <f>IF(F107="","",VLOOKUP(F107,ﾘｽﾄ!$G$3:$J$39,3,FALSE))</f>
        <v/>
      </c>
      <c r="H107" s="167"/>
      <c r="I107" s="167"/>
      <c r="J107" s="167" t="str">
        <f t="shared" si="45"/>
        <v/>
      </c>
      <c r="K107" s="167" t="str">
        <f t="shared" si="45"/>
        <v/>
      </c>
      <c r="L107" s="166" t="str">
        <f t="shared" si="46"/>
        <v>　</v>
      </c>
      <c r="M107" s="121" t="str">
        <f t="shared" si="47"/>
        <v>　</v>
      </c>
      <c r="N107" s="121" t="str">
        <f t="shared" si="48"/>
        <v xml:space="preserve"> </v>
      </c>
      <c r="O107" s="22" t="str">
        <f>IF(F107="","",VLOOKUP(F107,ﾘｽﾄ!$G$3:$K$39,5,FALSE))</f>
        <v/>
      </c>
      <c r="P107" s="67"/>
      <c r="Q107" s="68" t="str">
        <f t="shared" si="50"/>
        <v/>
      </c>
      <c r="R107" s="69" t="str">
        <f>IF(P107="","",DATEDIF(P107,ﾘｽﾄ!$E$4,"Y"))</f>
        <v/>
      </c>
      <c r="S107" s="231" t="str">
        <f t="shared" si="49"/>
        <v>123-4567</v>
      </c>
      <c r="T107" s="232" t="str">
        <f t="shared" si="51"/>
        <v>東京都</v>
      </c>
      <c r="U107" s="232" t="str">
        <f t="shared" si="32"/>
        <v>ｘｘｘ区ｘｘｘｘ町</v>
      </c>
      <c r="V107" s="232" t="str">
        <f t="shared" si="52"/>
        <v>７－７－７－１０１</v>
      </c>
      <c r="W107" s="232" t="str">
        <f t="shared" si="53"/>
        <v>03-8888-9999</v>
      </c>
      <c r="X107" s="232" t="str">
        <f t="shared" si="54"/>
        <v>090-0000-0000</v>
      </c>
      <c r="Y107" s="18"/>
      <c r="Z107" s="21"/>
      <c r="AA107" s="189"/>
      <c r="AB107" s="184"/>
      <c r="AC107" s="18"/>
      <c r="AD107" s="21"/>
      <c r="AE107" s="21"/>
      <c r="AF107" s="21"/>
      <c r="AG107" s="77" t="str">
        <f t="shared" si="58"/>
        <v>0:00:00</v>
      </c>
      <c r="AH107" s="35">
        <v>0</v>
      </c>
      <c r="AI107" s="158" t="s">
        <v>72</v>
      </c>
      <c r="AJ107" s="35">
        <v>0</v>
      </c>
      <c r="AK107" s="35">
        <v>0</v>
      </c>
      <c r="AL107" s="158" t="s">
        <v>72</v>
      </c>
      <c r="AM107" s="36" t="s">
        <v>73</v>
      </c>
      <c r="AN107" s="36" t="s">
        <v>73</v>
      </c>
      <c r="AO107" s="79" t="str">
        <f>IFERROR(VLOOKUP(F107,ﾘｽﾄ!$G$3:$J$39,4,FALSE),"")</f>
        <v/>
      </c>
      <c r="AP107" s="81"/>
      <c r="AQ107" s="81"/>
      <c r="AR107" s="121" t="str">
        <f t="shared" si="55"/>
        <v>　</v>
      </c>
      <c r="AS107" s="81" t="str">
        <f t="shared" si="33"/>
        <v/>
      </c>
      <c r="AT107" s="81" t="str">
        <f t="shared" si="33"/>
        <v/>
      </c>
      <c r="AU107" s="121" t="str">
        <f t="shared" si="56"/>
        <v>　</v>
      </c>
      <c r="AV107" s="121" t="str">
        <f t="shared" si="57"/>
        <v xml:space="preserve"> </v>
      </c>
      <c r="AW107" s="82"/>
      <c r="AX107" s="83"/>
      <c r="AY107" s="117"/>
      <c r="AZ107" s="115"/>
      <c r="BA107" s="85"/>
      <c r="BB107" s="93" t="str">
        <f t="shared" si="34"/>
        <v>黒羽大学</v>
      </c>
      <c r="BC107" s="111" t="str">
        <f t="shared" si="35"/>
        <v>03-8888-9999</v>
      </c>
      <c r="BD107" s="110" t="str">
        <f t="shared" si="36"/>
        <v>123-4567</v>
      </c>
      <c r="BE107" s="107" t="str">
        <f t="shared" si="37"/>
        <v>東京都</v>
      </c>
      <c r="BF107" s="107" t="str">
        <f t="shared" si="38"/>
        <v>ｘｘｘ区ｘｘｘｘ町</v>
      </c>
      <c r="BG107" s="110" t="str">
        <f t="shared" si="39"/>
        <v>７－７－７－１０１</v>
      </c>
      <c r="BH107" s="108">
        <f t="shared" si="40"/>
        <v>7</v>
      </c>
      <c r="BI107" s="109" t="str">
        <f t="shared" si="41"/>
        <v>赤坂　一郎</v>
      </c>
      <c r="BJ107" s="110" t="str">
        <f t="shared" si="42"/>
        <v>090-0000-0000</v>
      </c>
      <c r="BK107" s="107" t="str">
        <f t="shared" si="43"/>
        <v>aaaa@kkkk.com</v>
      </c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</row>
    <row r="108" spans="1:84" s="5" customFormat="1" ht="17.25">
      <c r="A108" s="48"/>
      <c r="D108" s="65">
        <v>86</v>
      </c>
      <c r="E108" s="159">
        <f t="shared" si="44"/>
        <v>44850</v>
      </c>
      <c r="F108" s="66"/>
      <c r="G108" s="166" t="str">
        <f>IF(F108="","",VLOOKUP(F108,ﾘｽﾄ!$G$3:$J$39,3,FALSE))</f>
        <v/>
      </c>
      <c r="H108" s="167"/>
      <c r="I108" s="167"/>
      <c r="J108" s="167" t="str">
        <f t="shared" si="45"/>
        <v/>
      </c>
      <c r="K108" s="167" t="str">
        <f t="shared" si="45"/>
        <v/>
      </c>
      <c r="L108" s="166" t="str">
        <f t="shared" si="46"/>
        <v>　</v>
      </c>
      <c r="M108" s="121" t="str">
        <f t="shared" si="47"/>
        <v>　</v>
      </c>
      <c r="N108" s="121" t="str">
        <f t="shared" si="48"/>
        <v xml:space="preserve"> </v>
      </c>
      <c r="O108" s="22" t="str">
        <f>IF(F108="","",VLOOKUP(F108,ﾘｽﾄ!$G$3:$K$39,5,FALSE))</f>
        <v/>
      </c>
      <c r="P108" s="67"/>
      <c r="Q108" s="68" t="str">
        <f t="shared" si="50"/>
        <v/>
      </c>
      <c r="R108" s="69" t="str">
        <f>IF(P108="","",DATEDIF(P108,ﾘｽﾄ!$E$4,"Y"))</f>
        <v/>
      </c>
      <c r="S108" s="231" t="str">
        <f t="shared" si="49"/>
        <v>123-4567</v>
      </c>
      <c r="T108" s="232" t="str">
        <f t="shared" si="51"/>
        <v>東京都</v>
      </c>
      <c r="U108" s="232" t="str">
        <f t="shared" si="32"/>
        <v>ｘｘｘ区ｘｘｘｘ町</v>
      </c>
      <c r="V108" s="232" t="str">
        <f t="shared" si="52"/>
        <v>７－７－７－１０１</v>
      </c>
      <c r="W108" s="232" t="str">
        <f t="shared" si="53"/>
        <v>03-8888-9999</v>
      </c>
      <c r="X108" s="232" t="str">
        <f t="shared" si="54"/>
        <v>090-0000-0000</v>
      </c>
      <c r="Y108" s="18"/>
      <c r="Z108" s="21"/>
      <c r="AA108" s="189"/>
      <c r="AB108" s="184"/>
      <c r="AC108" s="18"/>
      <c r="AD108" s="21"/>
      <c r="AE108" s="21"/>
      <c r="AF108" s="21"/>
      <c r="AG108" s="77" t="str">
        <f t="shared" si="58"/>
        <v>0:00:00</v>
      </c>
      <c r="AH108" s="35">
        <v>0</v>
      </c>
      <c r="AI108" s="158" t="s">
        <v>72</v>
      </c>
      <c r="AJ108" s="35">
        <v>0</v>
      </c>
      <c r="AK108" s="35">
        <v>0</v>
      </c>
      <c r="AL108" s="158" t="s">
        <v>72</v>
      </c>
      <c r="AM108" s="36" t="s">
        <v>73</v>
      </c>
      <c r="AN108" s="36" t="s">
        <v>73</v>
      </c>
      <c r="AO108" s="79" t="str">
        <f>IFERROR(VLOOKUP(F108,ﾘｽﾄ!$G$3:$J$39,4,FALSE),"")</f>
        <v/>
      </c>
      <c r="AP108" s="81"/>
      <c r="AQ108" s="81"/>
      <c r="AR108" s="121" t="str">
        <f t="shared" si="55"/>
        <v>　</v>
      </c>
      <c r="AS108" s="81" t="str">
        <f t="shared" si="33"/>
        <v/>
      </c>
      <c r="AT108" s="81" t="str">
        <f t="shared" si="33"/>
        <v/>
      </c>
      <c r="AU108" s="121" t="str">
        <f t="shared" si="56"/>
        <v>　</v>
      </c>
      <c r="AV108" s="121" t="str">
        <f t="shared" si="57"/>
        <v xml:space="preserve"> </v>
      </c>
      <c r="AW108" s="82"/>
      <c r="AX108" s="83"/>
      <c r="AY108" s="117"/>
      <c r="AZ108" s="115"/>
      <c r="BA108" s="85"/>
      <c r="BB108" s="93" t="str">
        <f t="shared" si="34"/>
        <v>黒羽大学</v>
      </c>
      <c r="BC108" s="111" t="str">
        <f t="shared" si="35"/>
        <v>03-8888-9999</v>
      </c>
      <c r="BD108" s="110" t="str">
        <f t="shared" si="36"/>
        <v>123-4567</v>
      </c>
      <c r="BE108" s="107" t="str">
        <f t="shared" si="37"/>
        <v>東京都</v>
      </c>
      <c r="BF108" s="107" t="str">
        <f t="shared" si="38"/>
        <v>ｘｘｘ区ｘｘｘｘ町</v>
      </c>
      <c r="BG108" s="110" t="str">
        <f t="shared" si="39"/>
        <v>７－７－７－１０１</v>
      </c>
      <c r="BH108" s="108">
        <f t="shared" si="40"/>
        <v>7</v>
      </c>
      <c r="BI108" s="109" t="str">
        <f t="shared" si="41"/>
        <v>赤坂　一郎</v>
      </c>
      <c r="BJ108" s="110" t="str">
        <f t="shared" si="42"/>
        <v>090-0000-0000</v>
      </c>
      <c r="BK108" s="107" t="str">
        <f t="shared" si="43"/>
        <v>aaaa@kkkk.com</v>
      </c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</row>
    <row r="109" spans="1:84" s="5" customFormat="1" ht="17.25">
      <c r="A109" s="48"/>
      <c r="D109" s="65">
        <v>87</v>
      </c>
      <c r="E109" s="159">
        <f t="shared" si="44"/>
        <v>44850</v>
      </c>
      <c r="F109" s="66"/>
      <c r="G109" s="166" t="str">
        <f>IF(F109="","",VLOOKUP(F109,ﾘｽﾄ!$G$3:$J$39,3,FALSE))</f>
        <v/>
      </c>
      <c r="H109" s="167"/>
      <c r="I109" s="167"/>
      <c r="J109" s="167" t="str">
        <f t="shared" si="45"/>
        <v/>
      </c>
      <c r="K109" s="167" t="str">
        <f t="shared" si="45"/>
        <v/>
      </c>
      <c r="L109" s="166" t="str">
        <f t="shared" si="46"/>
        <v>　</v>
      </c>
      <c r="M109" s="121" t="str">
        <f t="shared" si="47"/>
        <v>　</v>
      </c>
      <c r="N109" s="121" t="str">
        <f t="shared" si="48"/>
        <v xml:space="preserve"> </v>
      </c>
      <c r="O109" s="22" t="str">
        <f>IF(F109="","",VLOOKUP(F109,ﾘｽﾄ!$G$3:$K$39,5,FALSE))</f>
        <v/>
      </c>
      <c r="P109" s="67"/>
      <c r="Q109" s="68" t="str">
        <f t="shared" si="50"/>
        <v/>
      </c>
      <c r="R109" s="69" t="str">
        <f>IF(P109="","",DATEDIF(P109,ﾘｽﾄ!$E$4,"Y"))</f>
        <v/>
      </c>
      <c r="S109" s="231" t="str">
        <f t="shared" si="49"/>
        <v>123-4567</v>
      </c>
      <c r="T109" s="232" t="str">
        <f t="shared" si="51"/>
        <v>東京都</v>
      </c>
      <c r="U109" s="232" t="str">
        <f t="shared" si="32"/>
        <v>ｘｘｘ区ｘｘｘｘ町</v>
      </c>
      <c r="V109" s="232" t="str">
        <f t="shared" si="52"/>
        <v>７－７－７－１０１</v>
      </c>
      <c r="W109" s="232" t="str">
        <f t="shared" si="53"/>
        <v>03-8888-9999</v>
      </c>
      <c r="X109" s="232" t="str">
        <f t="shared" si="54"/>
        <v>090-0000-0000</v>
      </c>
      <c r="Y109" s="18"/>
      <c r="Z109" s="21"/>
      <c r="AA109" s="189"/>
      <c r="AB109" s="184"/>
      <c r="AC109" s="18"/>
      <c r="AD109" s="21"/>
      <c r="AE109" s="21"/>
      <c r="AF109" s="21"/>
      <c r="AG109" s="77" t="str">
        <f t="shared" si="58"/>
        <v>0:00:00</v>
      </c>
      <c r="AH109" s="35">
        <v>0</v>
      </c>
      <c r="AI109" s="158" t="s">
        <v>72</v>
      </c>
      <c r="AJ109" s="35">
        <v>0</v>
      </c>
      <c r="AK109" s="35">
        <v>0</v>
      </c>
      <c r="AL109" s="158" t="s">
        <v>72</v>
      </c>
      <c r="AM109" s="36" t="s">
        <v>73</v>
      </c>
      <c r="AN109" s="36" t="s">
        <v>73</v>
      </c>
      <c r="AO109" s="79" t="str">
        <f>IFERROR(VLOOKUP(F109,ﾘｽﾄ!$G$3:$J$39,4,FALSE),"")</f>
        <v/>
      </c>
      <c r="AP109" s="81"/>
      <c r="AQ109" s="81"/>
      <c r="AR109" s="121" t="str">
        <f t="shared" si="55"/>
        <v>　</v>
      </c>
      <c r="AS109" s="81" t="str">
        <f t="shared" si="33"/>
        <v/>
      </c>
      <c r="AT109" s="81" t="str">
        <f t="shared" si="33"/>
        <v/>
      </c>
      <c r="AU109" s="121" t="str">
        <f t="shared" si="56"/>
        <v>　</v>
      </c>
      <c r="AV109" s="121" t="str">
        <f t="shared" si="57"/>
        <v xml:space="preserve"> </v>
      </c>
      <c r="AW109" s="82"/>
      <c r="AX109" s="83"/>
      <c r="AY109" s="117"/>
      <c r="AZ109" s="115"/>
      <c r="BA109" s="85"/>
      <c r="BB109" s="93" t="str">
        <f t="shared" si="34"/>
        <v>黒羽大学</v>
      </c>
      <c r="BC109" s="111" t="str">
        <f t="shared" si="35"/>
        <v>03-8888-9999</v>
      </c>
      <c r="BD109" s="110" t="str">
        <f t="shared" si="36"/>
        <v>123-4567</v>
      </c>
      <c r="BE109" s="107" t="str">
        <f t="shared" si="37"/>
        <v>東京都</v>
      </c>
      <c r="BF109" s="107" t="str">
        <f t="shared" si="38"/>
        <v>ｘｘｘ区ｘｘｘｘ町</v>
      </c>
      <c r="BG109" s="110" t="str">
        <f t="shared" si="39"/>
        <v>７－７－７－１０１</v>
      </c>
      <c r="BH109" s="108">
        <f t="shared" si="40"/>
        <v>7</v>
      </c>
      <c r="BI109" s="109" t="str">
        <f t="shared" si="41"/>
        <v>赤坂　一郎</v>
      </c>
      <c r="BJ109" s="110" t="str">
        <f t="shared" si="42"/>
        <v>090-0000-0000</v>
      </c>
      <c r="BK109" s="107" t="str">
        <f t="shared" si="43"/>
        <v>aaaa@kkkk.com</v>
      </c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</row>
    <row r="110" spans="1:84" s="5" customFormat="1" ht="17.25">
      <c r="A110" s="48"/>
      <c r="D110" s="65">
        <v>88</v>
      </c>
      <c r="E110" s="159">
        <f t="shared" si="44"/>
        <v>44850</v>
      </c>
      <c r="F110" s="66"/>
      <c r="G110" s="166" t="str">
        <f>IF(F110="","",VLOOKUP(F110,ﾘｽﾄ!$G$3:$J$39,3,FALSE))</f>
        <v/>
      </c>
      <c r="H110" s="167"/>
      <c r="I110" s="167"/>
      <c r="J110" s="167" t="str">
        <f t="shared" si="45"/>
        <v/>
      </c>
      <c r="K110" s="167" t="str">
        <f t="shared" si="45"/>
        <v/>
      </c>
      <c r="L110" s="166" t="str">
        <f t="shared" si="46"/>
        <v>　</v>
      </c>
      <c r="M110" s="121" t="str">
        <f t="shared" si="47"/>
        <v>　</v>
      </c>
      <c r="N110" s="121" t="str">
        <f t="shared" si="48"/>
        <v xml:space="preserve"> </v>
      </c>
      <c r="O110" s="22" t="str">
        <f>IF(F110="","",VLOOKUP(F110,ﾘｽﾄ!$G$3:$K$39,5,FALSE))</f>
        <v/>
      </c>
      <c r="P110" s="67"/>
      <c r="Q110" s="68" t="str">
        <f t="shared" si="50"/>
        <v/>
      </c>
      <c r="R110" s="69" t="str">
        <f>IF(P110="","",DATEDIF(P110,ﾘｽﾄ!$E$4,"Y"))</f>
        <v/>
      </c>
      <c r="S110" s="231" t="str">
        <f t="shared" si="49"/>
        <v>123-4567</v>
      </c>
      <c r="T110" s="232" t="str">
        <f t="shared" si="51"/>
        <v>東京都</v>
      </c>
      <c r="U110" s="232" t="str">
        <f t="shared" si="32"/>
        <v>ｘｘｘ区ｘｘｘｘ町</v>
      </c>
      <c r="V110" s="232" t="str">
        <f t="shared" si="52"/>
        <v>７－７－７－１０１</v>
      </c>
      <c r="W110" s="232" t="str">
        <f t="shared" si="53"/>
        <v>03-8888-9999</v>
      </c>
      <c r="X110" s="232" t="str">
        <f t="shared" si="54"/>
        <v>090-0000-0000</v>
      </c>
      <c r="Y110" s="18"/>
      <c r="Z110" s="21"/>
      <c r="AA110" s="189"/>
      <c r="AB110" s="184"/>
      <c r="AC110" s="18"/>
      <c r="AD110" s="21"/>
      <c r="AE110" s="21"/>
      <c r="AF110" s="21"/>
      <c r="AG110" s="77" t="str">
        <f t="shared" si="58"/>
        <v>0:00:00</v>
      </c>
      <c r="AH110" s="35">
        <v>0</v>
      </c>
      <c r="AI110" s="158" t="s">
        <v>72</v>
      </c>
      <c r="AJ110" s="35">
        <v>0</v>
      </c>
      <c r="AK110" s="35">
        <v>0</v>
      </c>
      <c r="AL110" s="158" t="s">
        <v>72</v>
      </c>
      <c r="AM110" s="36" t="s">
        <v>73</v>
      </c>
      <c r="AN110" s="36" t="s">
        <v>73</v>
      </c>
      <c r="AO110" s="79" t="str">
        <f>IFERROR(VLOOKUP(F110,ﾘｽﾄ!$G$3:$J$39,4,FALSE),"")</f>
        <v/>
      </c>
      <c r="AP110" s="81"/>
      <c r="AQ110" s="81"/>
      <c r="AR110" s="121" t="str">
        <f t="shared" si="55"/>
        <v>　</v>
      </c>
      <c r="AS110" s="81" t="str">
        <f t="shared" si="33"/>
        <v/>
      </c>
      <c r="AT110" s="81" t="str">
        <f t="shared" si="33"/>
        <v/>
      </c>
      <c r="AU110" s="121" t="str">
        <f t="shared" si="56"/>
        <v>　</v>
      </c>
      <c r="AV110" s="121" t="str">
        <f t="shared" si="57"/>
        <v xml:space="preserve"> </v>
      </c>
      <c r="AW110" s="82"/>
      <c r="AX110" s="83"/>
      <c r="AY110" s="117"/>
      <c r="AZ110" s="115"/>
      <c r="BA110" s="85"/>
      <c r="BB110" s="93" t="str">
        <f t="shared" si="34"/>
        <v>黒羽大学</v>
      </c>
      <c r="BC110" s="111" t="str">
        <f t="shared" si="35"/>
        <v>03-8888-9999</v>
      </c>
      <c r="BD110" s="110" t="str">
        <f t="shared" si="36"/>
        <v>123-4567</v>
      </c>
      <c r="BE110" s="107" t="str">
        <f t="shared" si="37"/>
        <v>東京都</v>
      </c>
      <c r="BF110" s="107" t="str">
        <f t="shared" si="38"/>
        <v>ｘｘｘ区ｘｘｘｘ町</v>
      </c>
      <c r="BG110" s="110" t="str">
        <f t="shared" si="39"/>
        <v>７－７－７－１０１</v>
      </c>
      <c r="BH110" s="108">
        <f t="shared" si="40"/>
        <v>7</v>
      </c>
      <c r="BI110" s="109" t="str">
        <f t="shared" si="41"/>
        <v>赤坂　一郎</v>
      </c>
      <c r="BJ110" s="110" t="str">
        <f t="shared" si="42"/>
        <v>090-0000-0000</v>
      </c>
      <c r="BK110" s="107" t="str">
        <f t="shared" si="43"/>
        <v>aaaa@kkkk.com</v>
      </c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</row>
    <row r="111" spans="1:84" s="5" customFormat="1" ht="17.25">
      <c r="A111" s="48"/>
      <c r="D111" s="65">
        <v>89</v>
      </c>
      <c r="E111" s="159">
        <f t="shared" si="44"/>
        <v>44850</v>
      </c>
      <c r="F111" s="66"/>
      <c r="G111" s="166" t="str">
        <f>IF(F111="","",VLOOKUP(F111,ﾘｽﾄ!$G$3:$J$39,3,FALSE))</f>
        <v/>
      </c>
      <c r="H111" s="167"/>
      <c r="I111" s="167"/>
      <c r="J111" s="167" t="str">
        <f t="shared" si="45"/>
        <v/>
      </c>
      <c r="K111" s="167" t="str">
        <f t="shared" si="45"/>
        <v/>
      </c>
      <c r="L111" s="166" t="str">
        <f t="shared" si="46"/>
        <v>　</v>
      </c>
      <c r="M111" s="121" t="str">
        <f t="shared" si="47"/>
        <v>　</v>
      </c>
      <c r="N111" s="121" t="str">
        <f t="shared" si="48"/>
        <v xml:space="preserve"> </v>
      </c>
      <c r="O111" s="22" t="str">
        <f>IF(F111="","",VLOOKUP(F111,ﾘｽﾄ!$G$3:$K$39,5,FALSE))</f>
        <v/>
      </c>
      <c r="P111" s="67"/>
      <c r="Q111" s="68" t="str">
        <f t="shared" si="50"/>
        <v/>
      </c>
      <c r="R111" s="69" t="str">
        <f>IF(P111="","",DATEDIF(P111,ﾘｽﾄ!$E$4,"Y"))</f>
        <v/>
      </c>
      <c r="S111" s="231" t="str">
        <f t="shared" si="49"/>
        <v>123-4567</v>
      </c>
      <c r="T111" s="232" t="str">
        <f t="shared" si="51"/>
        <v>東京都</v>
      </c>
      <c r="U111" s="232" t="str">
        <f t="shared" si="32"/>
        <v>ｘｘｘ区ｘｘｘｘ町</v>
      </c>
      <c r="V111" s="232" t="str">
        <f t="shared" si="52"/>
        <v>７－７－７－１０１</v>
      </c>
      <c r="W111" s="232" t="str">
        <f t="shared" si="53"/>
        <v>03-8888-9999</v>
      </c>
      <c r="X111" s="232" t="str">
        <f t="shared" si="54"/>
        <v>090-0000-0000</v>
      </c>
      <c r="Y111" s="18"/>
      <c r="Z111" s="21"/>
      <c r="AA111" s="189"/>
      <c r="AB111" s="184"/>
      <c r="AC111" s="18"/>
      <c r="AD111" s="21"/>
      <c r="AE111" s="21"/>
      <c r="AF111" s="21"/>
      <c r="AG111" s="77" t="str">
        <f t="shared" si="58"/>
        <v>0:00:00</v>
      </c>
      <c r="AH111" s="35">
        <v>0</v>
      </c>
      <c r="AI111" s="158" t="s">
        <v>72</v>
      </c>
      <c r="AJ111" s="35">
        <v>0</v>
      </c>
      <c r="AK111" s="35">
        <v>0</v>
      </c>
      <c r="AL111" s="158" t="s">
        <v>72</v>
      </c>
      <c r="AM111" s="36" t="s">
        <v>73</v>
      </c>
      <c r="AN111" s="36" t="s">
        <v>73</v>
      </c>
      <c r="AO111" s="79" t="str">
        <f>IFERROR(VLOOKUP(F111,ﾘｽﾄ!$G$3:$J$39,4,FALSE),"")</f>
        <v/>
      </c>
      <c r="AP111" s="81"/>
      <c r="AQ111" s="81"/>
      <c r="AR111" s="121" t="str">
        <f t="shared" si="55"/>
        <v>　</v>
      </c>
      <c r="AS111" s="81" t="str">
        <f t="shared" si="33"/>
        <v/>
      </c>
      <c r="AT111" s="81" t="str">
        <f t="shared" si="33"/>
        <v/>
      </c>
      <c r="AU111" s="121" t="str">
        <f t="shared" si="56"/>
        <v>　</v>
      </c>
      <c r="AV111" s="121" t="str">
        <f t="shared" si="57"/>
        <v xml:space="preserve"> </v>
      </c>
      <c r="AW111" s="82"/>
      <c r="AX111" s="83"/>
      <c r="AY111" s="117"/>
      <c r="AZ111" s="115"/>
      <c r="BA111" s="85"/>
      <c r="BB111" s="93" t="str">
        <f t="shared" si="34"/>
        <v>黒羽大学</v>
      </c>
      <c r="BC111" s="111" t="str">
        <f t="shared" si="35"/>
        <v>03-8888-9999</v>
      </c>
      <c r="BD111" s="110" t="str">
        <f t="shared" si="36"/>
        <v>123-4567</v>
      </c>
      <c r="BE111" s="107" t="str">
        <f t="shared" si="37"/>
        <v>東京都</v>
      </c>
      <c r="BF111" s="107" t="str">
        <f t="shared" si="38"/>
        <v>ｘｘｘ区ｘｘｘｘ町</v>
      </c>
      <c r="BG111" s="110" t="str">
        <f t="shared" si="39"/>
        <v>７－７－７－１０１</v>
      </c>
      <c r="BH111" s="108">
        <f t="shared" si="40"/>
        <v>7</v>
      </c>
      <c r="BI111" s="109" t="str">
        <f t="shared" si="41"/>
        <v>赤坂　一郎</v>
      </c>
      <c r="BJ111" s="110" t="str">
        <f t="shared" si="42"/>
        <v>090-0000-0000</v>
      </c>
      <c r="BK111" s="107" t="str">
        <f t="shared" si="43"/>
        <v>aaaa@kkkk.com</v>
      </c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</row>
    <row r="112" spans="1:84" s="5" customFormat="1" ht="17.25">
      <c r="A112" s="48"/>
      <c r="D112" s="65">
        <v>90</v>
      </c>
      <c r="E112" s="159">
        <f t="shared" si="44"/>
        <v>44850</v>
      </c>
      <c r="F112" s="66"/>
      <c r="G112" s="166" t="str">
        <f>IF(F112="","",VLOOKUP(F112,ﾘｽﾄ!$G$3:$J$39,3,FALSE))</f>
        <v/>
      </c>
      <c r="H112" s="167"/>
      <c r="I112" s="167"/>
      <c r="J112" s="167" t="str">
        <f t="shared" si="45"/>
        <v/>
      </c>
      <c r="K112" s="167" t="str">
        <f t="shared" si="45"/>
        <v/>
      </c>
      <c r="L112" s="166" t="str">
        <f t="shared" si="46"/>
        <v>　</v>
      </c>
      <c r="M112" s="121" t="str">
        <f t="shared" si="47"/>
        <v>　</v>
      </c>
      <c r="N112" s="121" t="str">
        <f t="shared" si="48"/>
        <v xml:space="preserve"> </v>
      </c>
      <c r="O112" s="22" t="str">
        <f>IF(F112="","",VLOOKUP(F112,ﾘｽﾄ!$G$3:$K$39,5,FALSE))</f>
        <v/>
      </c>
      <c r="P112" s="67"/>
      <c r="Q112" s="68" t="str">
        <f t="shared" si="50"/>
        <v/>
      </c>
      <c r="R112" s="69" t="str">
        <f>IF(P112="","",DATEDIF(P112,ﾘｽﾄ!$E$4,"Y"))</f>
        <v/>
      </c>
      <c r="S112" s="231" t="str">
        <f t="shared" si="49"/>
        <v>123-4567</v>
      </c>
      <c r="T112" s="232" t="str">
        <f t="shared" si="51"/>
        <v>東京都</v>
      </c>
      <c r="U112" s="232" t="str">
        <f t="shared" si="32"/>
        <v>ｘｘｘ区ｘｘｘｘ町</v>
      </c>
      <c r="V112" s="232" t="str">
        <f t="shared" si="52"/>
        <v>７－７－７－１０１</v>
      </c>
      <c r="W112" s="232" t="str">
        <f t="shared" si="53"/>
        <v>03-8888-9999</v>
      </c>
      <c r="X112" s="232" t="str">
        <f t="shared" si="54"/>
        <v>090-0000-0000</v>
      </c>
      <c r="Y112" s="18"/>
      <c r="Z112" s="21"/>
      <c r="AA112" s="189"/>
      <c r="AB112" s="184"/>
      <c r="AC112" s="18"/>
      <c r="AD112" s="21"/>
      <c r="AE112" s="21"/>
      <c r="AF112" s="21"/>
      <c r="AG112" s="77" t="str">
        <f t="shared" si="58"/>
        <v>0:00:00</v>
      </c>
      <c r="AH112" s="35">
        <v>0</v>
      </c>
      <c r="AI112" s="158" t="s">
        <v>72</v>
      </c>
      <c r="AJ112" s="35">
        <v>0</v>
      </c>
      <c r="AK112" s="35">
        <v>0</v>
      </c>
      <c r="AL112" s="158" t="s">
        <v>72</v>
      </c>
      <c r="AM112" s="36" t="s">
        <v>73</v>
      </c>
      <c r="AN112" s="36" t="s">
        <v>73</v>
      </c>
      <c r="AO112" s="79" t="str">
        <f>IFERROR(VLOOKUP(F112,ﾘｽﾄ!$G$3:$J$39,4,FALSE),"")</f>
        <v/>
      </c>
      <c r="AP112" s="81"/>
      <c r="AQ112" s="81"/>
      <c r="AR112" s="121" t="str">
        <f t="shared" si="55"/>
        <v>　</v>
      </c>
      <c r="AS112" s="81" t="str">
        <f t="shared" si="33"/>
        <v/>
      </c>
      <c r="AT112" s="81" t="str">
        <f t="shared" si="33"/>
        <v/>
      </c>
      <c r="AU112" s="121" t="str">
        <f t="shared" si="56"/>
        <v>　</v>
      </c>
      <c r="AV112" s="121" t="str">
        <f t="shared" si="57"/>
        <v xml:space="preserve"> </v>
      </c>
      <c r="AW112" s="82"/>
      <c r="AX112" s="83"/>
      <c r="AY112" s="117"/>
      <c r="AZ112" s="115"/>
      <c r="BA112" s="85"/>
      <c r="BB112" s="93" t="str">
        <f t="shared" si="34"/>
        <v>黒羽大学</v>
      </c>
      <c r="BC112" s="111" t="str">
        <f t="shared" si="35"/>
        <v>03-8888-9999</v>
      </c>
      <c r="BD112" s="110" t="str">
        <f t="shared" si="36"/>
        <v>123-4567</v>
      </c>
      <c r="BE112" s="107" t="str">
        <f t="shared" si="37"/>
        <v>東京都</v>
      </c>
      <c r="BF112" s="107" t="str">
        <f t="shared" si="38"/>
        <v>ｘｘｘ区ｘｘｘｘ町</v>
      </c>
      <c r="BG112" s="110" t="str">
        <f t="shared" si="39"/>
        <v>７－７－７－１０１</v>
      </c>
      <c r="BH112" s="108">
        <f t="shared" si="40"/>
        <v>7</v>
      </c>
      <c r="BI112" s="109" t="str">
        <f t="shared" si="41"/>
        <v>赤坂　一郎</v>
      </c>
      <c r="BJ112" s="110" t="str">
        <f t="shared" si="42"/>
        <v>090-0000-0000</v>
      </c>
      <c r="BK112" s="107" t="str">
        <f t="shared" si="43"/>
        <v>aaaa@kkkk.com</v>
      </c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</row>
    <row r="113" spans="1:85" s="5" customFormat="1" ht="17.25">
      <c r="A113" s="48"/>
      <c r="D113" s="65">
        <v>91</v>
      </c>
      <c r="E113" s="159">
        <f t="shared" si="44"/>
        <v>44850</v>
      </c>
      <c r="F113" s="66"/>
      <c r="G113" s="166" t="str">
        <f>IF(F113="","",VLOOKUP(F113,ﾘｽﾄ!$G$3:$J$39,3,FALSE))</f>
        <v/>
      </c>
      <c r="H113" s="167"/>
      <c r="I113" s="167"/>
      <c r="J113" s="167" t="str">
        <f t="shared" si="45"/>
        <v/>
      </c>
      <c r="K113" s="167" t="str">
        <f t="shared" si="45"/>
        <v/>
      </c>
      <c r="L113" s="166" t="str">
        <f t="shared" si="46"/>
        <v>　</v>
      </c>
      <c r="M113" s="121" t="str">
        <f t="shared" si="47"/>
        <v>　</v>
      </c>
      <c r="N113" s="121" t="str">
        <f t="shared" si="48"/>
        <v xml:space="preserve"> </v>
      </c>
      <c r="O113" s="22" t="str">
        <f>IF(F113="","",VLOOKUP(F113,ﾘｽﾄ!$G$3:$K$39,5,FALSE))</f>
        <v/>
      </c>
      <c r="P113" s="67"/>
      <c r="Q113" s="68" t="str">
        <f t="shared" si="50"/>
        <v/>
      </c>
      <c r="R113" s="69" t="str">
        <f>IF(P113="","",DATEDIF(P113,ﾘｽﾄ!$E$4,"Y"))</f>
        <v/>
      </c>
      <c r="S113" s="231" t="str">
        <f t="shared" si="49"/>
        <v>123-4567</v>
      </c>
      <c r="T113" s="232" t="str">
        <f t="shared" si="51"/>
        <v>東京都</v>
      </c>
      <c r="U113" s="232" t="str">
        <f t="shared" si="32"/>
        <v>ｘｘｘ区ｘｘｘｘ町</v>
      </c>
      <c r="V113" s="232" t="str">
        <f t="shared" si="52"/>
        <v>７－７－７－１０１</v>
      </c>
      <c r="W113" s="232" t="str">
        <f t="shared" si="53"/>
        <v>03-8888-9999</v>
      </c>
      <c r="X113" s="232" t="str">
        <f t="shared" si="54"/>
        <v>090-0000-0000</v>
      </c>
      <c r="Y113" s="18"/>
      <c r="Z113" s="21"/>
      <c r="AA113" s="189"/>
      <c r="AB113" s="184"/>
      <c r="AC113" s="18"/>
      <c r="AD113" s="21"/>
      <c r="AE113" s="21"/>
      <c r="AF113" s="21"/>
      <c r="AG113" s="77" t="str">
        <f t="shared" si="58"/>
        <v>0:00:00</v>
      </c>
      <c r="AH113" s="35">
        <v>0</v>
      </c>
      <c r="AI113" s="158" t="s">
        <v>72</v>
      </c>
      <c r="AJ113" s="35">
        <v>0</v>
      </c>
      <c r="AK113" s="35">
        <v>0</v>
      </c>
      <c r="AL113" s="158" t="s">
        <v>72</v>
      </c>
      <c r="AM113" s="36" t="s">
        <v>73</v>
      </c>
      <c r="AN113" s="36" t="s">
        <v>73</v>
      </c>
      <c r="AO113" s="79" t="str">
        <f>IFERROR(VLOOKUP(F113,ﾘｽﾄ!$G$3:$J$39,4,FALSE),"")</f>
        <v/>
      </c>
      <c r="AP113" s="81"/>
      <c r="AQ113" s="81"/>
      <c r="AR113" s="121" t="str">
        <f t="shared" si="55"/>
        <v>　</v>
      </c>
      <c r="AS113" s="81" t="str">
        <f t="shared" si="33"/>
        <v/>
      </c>
      <c r="AT113" s="81" t="str">
        <f t="shared" si="33"/>
        <v/>
      </c>
      <c r="AU113" s="121" t="str">
        <f t="shared" si="56"/>
        <v>　</v>
      </c>
      <c r="AV113" s="121" t="str">
        <f t="shared" si="57"/>
        <v xml:space="preserve"> </v>
      </c>
      <c r="AW113" s="82"/>
      <c r="AX113" s="83"/>
      <c r="AY113" s="117"/>
      <c r="AZ113" s="115"/>
      <c r="BA113" s="85"/>
      <c r="BB113" s="93" t="str">
        <f t="shared" si="34"/>
        <v>黒羽大学</v>
      </c>
      <c r="BC113" s="111" t="str">
        <f t="shared" si="35"/>
        <v>03-8888-9999</v>
      </c>
      <c r="BD113" s="110" t="str">
        <f t="shared" si="36"/>
        <v>123-4567</v>
      </c>
      <c r="BE113" s="107" t="str">
        <f t="shared" si="37"/>
        <v>東京都</v>
      </c>
      <c r="BF113" s="107" t="str">
        <f t="shared" si="38"/>
        <v>ｘｘｘ区ｘｘｘｘ町</v>
      </c>
      <c r="BG113" s="110" t="str">
        <f t="shared" si="39"/>
        <v>７－７－７－１０１</v>
      </c>
      <c r="BH113" s="108">
        <f t="shared" si="40"/>
        <v>7</v>
      </c>
      <c r="BI113" s="109" t="str">
        <f t="shared" si="41"/>
        <v>赤坂　一郎</v>
      </c>
      <c r="BJ113" s="110" t="str">
        <f t="shared" si="42"/>
        <v>090-0000-0000</v>
      </c>
      <c r="BK113" s="107" t="str">
        <f t="shared" si="43"/>
        <v>aaaa@kkkk.com</v>
      </c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</row>
    <row r="114" spans="1:85" s="5" customFormat="1" ht="17.25">
      <c r="A114" s="48"/>
      <c r="D114" s="65">
        <v>92</v>
      </c>
      <c r="E114" s="159">
        <f t="shared" si="44"/>
        <v>44850</v>
      </c>
      <c r="F114" s="66"/>
      <c r="G114" s="166" t="str">
        <f>IF(F114="","",VLOOKUP(F114,ﾘｽﾄ!$G$3:$J$39,3,FALSE))</f>
        <v/>
      </c>
      <c r="H114" s="167"/>
      <c r="I114" s="167"/>
      <c r="J114" s="167" t="str">
        <f t="shared" si="45"/>
        <v/>
      </c>
      <c r="K114" s="167" t="str">
        <f t="shared" si="45"/>
        <v/>
      </c>
      <c r="L114" s="166" t="str">
        <f t="shared" si="46"/>
        <v>　</v>
      </c>
      <c r="M114" s="121" t="str">
        <f t="shared" si="47"/>
        <v>　</v>
      </c>
      <c r="N114" s="121" t="str">
        <f t="shared" si="48"/>
        <v xml:space="preserve"> </v>
      </c>
      <c r="O114" s="22" t="str">
        <f>IF(F114="","",VLOOKUP(F114,ﾘｽﾄ!$G$3:$K$39,5,FALSE))</f>
        <v/>
      </c>
      <c r="P114" s="67"/>
      <c r="Q114" s="68" t="str">
        <f t="shared" si="50"/>
        <v/>
      </c>
      <c r="R114" s="69" t="str">
        <f>IF(P114="","",DATEDIF(P114,ﾘｽﾄ!$E$4,"Y"))</f>
        <v/>
      </c>
      <c r="S114" s="231" t="str">
        <f t="shared" si="49"/>
        <v>123-4567</v>
      </c>
      <c r="T114" s="232" t="str">
        <f t="shared" si="51"/>
        <v>東京都</v>
      </c>
      <c r="U114" s="232" t="str">
        <f t="shared" si="32"/>
        <v>ｘｘｘ区ｘｘｘｘ町</v>
      </c>
      <c r="V114" s="232" t="str">
        <f t="shared" si="52"/>
        <v>７－７－７－１０１</v>
      </c>
      <c r="W114" s="232" t="str">
        <f t="shared" si="53"/>
        <v>03-8888-9999</v>
      </c>
      <c r="X114" s="232" t="str">
        <f t="shared" si="54"/>
        <v>090-0000-0000</v>
      </c>
      <c r="Y114" s="18"/>
      <c r="Z114" s="21"/>
      <c r="AA114" s="189"/>
      <c r="AB114" s="184"/>
      <c r="AC114" s="18"/>
      <c r="AD114" s="21"/>
      <c r="AE114" s="21"/>
      <c r="AF114" s="21"/>
      <c r="AG114" s="77" t="str">
        <f t="shared" si="58"/>
        <v>0:00:00</v>
      </c>
      <c r="AH114" s="35">
        <v>0</v>
      </c>
      <c r="AI114" s="158" t="s">
        <v>72</v>
      </c>
      <c r="AJ114" s="35">
        <v>0</v>
      </c>
      <c r="AK114" s="35">
        <v>0</v>
      </c>
      <c r="AL114" s="158" t="s">
        <v>72</v>
      </c>
      <c r="AM114" s="36" t="s">
        <v>73</v>
      </c>
      <c r="AN114" s="36" t="s">
        <v>73</v>
      </c>
      <c r="AO114" s="79" t="str">
        <f>IFERROR(VLOOKUP(F114,ﾘｽﾄ!$G$3:$J$39,4,FALSE),"")</f>
        <v/>
      </c>
      <c r="AP114" s="81"/>
      <c r="AQ114" s="81"/>
      <c r="AR114" s="121" t="str">
        <f t="shared" si="55"/>
        <v>　</v>
      </c>
      <c r="AS114" s="81" t="str">
        <f t="shared" si="33"/>
        <v/>
      </c>
      <c r="AT114" s="81" t="str">
        <f t="shared" si="33"/>
        <v/>
      </c>
      <c r="AU114" s="121" t="str">
        <f t="shared" si="56"/>
        <v>　</v>
      </c>
      <c r="AV114" s="121" t="str">
        <f t="shared" si="57"/>
        <v xml:space="preserve"> </v>
      </c>
      <c r="AW114" s="82"/>
      <c r="AX114" s="83"/>
      <c r="AY114" s="117"/>
      <c r="AZ114" s="115"/>
      <c r="BA114" s="85"/>
      <c r="BB114" s="93" t="str">
        <f t="shared" si="34"/>
        <v>黒羽大学</v>
      </c>
      <c r="BC114" s="111" t="str">
        <f t="shared" si="35"/>
        <v>03-8888-9999</v>
      </c>
      <c r="BD114" s="110" t="str">
        <f t="shared" si="36"/>
        <v>123-4567</v>
      </c>
      <c r="BE114" s="107" t="str">
        <f t="shared" si="37"/>
        <v>東京都</v>
      </c>
      <c r="BF114" s="107" t="str">
        <f t="shared" si="38"/>
        <v>ｘｘｘ区ｘｘｘｘ町</v>
      </c>
      <c r="BG114" s="110" t="str">
        <f t="shared" si="39"/>
        <v>７－７－７－１０１</v>
      </c>
      <c r="BH114" s="108">
        <f t="shared" si="40"/>
        <v>7</v>
      </c>
      <c r="BI114" s="109" t="str">
        <f t="shared" si="41"/>
        <v>赤坂　一郎</v>
      </c>
      <c r="BJ114" s="110" t="str">
        <f t="shared" si="42"/>
        <v>090-0000-0000</v>
      </c>
      <c r="BK114" s="107" t="str">
        <f t="shared" si="43"/>
        <v>aaaa@kkkk.com</v>
      </c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</row>
    <row r="115" spans="1:85" s="5" customFormat="1" ht="17.25">
      <c r="A115" s="48"/>
      <c r="D115" s="65">
        <v>93</v>
      </c>
      <c r="E115" s="159">
        <f t="shared" si="44"/>
        <v>44850</v>
      </c>
      <c r="F115" s="66"/>
      <c r="G115" s="166" t="str">
        <f>IF(F115="","",VLOOKUP(F115,ﾘｽﾄ!$G$3:$J$39,3,FALSE))</f>
        <v/>
      </c>
      <c r="H115" s="167"/>
      <c r="I115" s="167"/>
      <c r="J115" s="167" t="str">
        <f t="shared" si="45"/>
        <v/>
      </c>
      <c r="K115" s="167" t="str">
        <f t="shared" si="45"/>
        <v/>
      </c>
      <c r="L115" s="166" t="str">
        <f t="shared" si="46"/>
        <v>　</v>
      </c>
      <c r="M115" s="121" t="str">
        <f t="shared" si="47"/>
        <v>　</v>
      </c>
      <c r="N115" s="121" t="str">
        <f t="shared" si="48"/>
        <v xml:space="preserve"> </v>
      </c>
      <c r="O115" s="22" t="str">
        <f>IF(F115="","",VLOOKUP(F115,ﾘｽﾄ!$G$3:$K$39,5,FALSE))</f>
        <v/>
      </c>
      <c r="P115" s="67"/>
      <c r="Q115" s="68" t="str">
        <f t="shared" si="50"/>
        <v/>
      </c>
      <c r="R115" s="69" t="str">
        <f>IF(P115="","",DATEDIF(P115,ﾘｽﾄ!$E$4,"Y"))</f>
        <v/>
      </c>
      <c r="S115" s="231" t="str">
        <f t="shared" si="49"/>
        <v>123-4567</v>
      </c>
      <c r="T115" s="232" t="str">
        <f t="shared" si="51"/>
        <v>東京都</v>
      </c>
      <c r="U115" s="232" t="str">
        <f t="shared" si="32"/>
        <v>ｘｘｘ区ｘｘｘｘ町</v>
      </c>
      <c r="V115" s="232" t="str">
        <f t="shared" si="52"/>
        <v>７－７－７－１０１</v>
      </c>
      <c r="W115" s="232" t="str">
        <f t="shared" si="53"/>
        <v>03-8888-9999</v>
      </c>
      <c r="X115" s="232" t="str">
        <f t="shared" si="54"/>
        <v>090-0000-0000</v>
      </c>
      <c r="Y115" s="18"/>
      <c r="Z115" s="21"/>
      <c r="AA115" s="189"/>
      <c r="AB115" s="184"/>
      <c r="AC115" s="18"/>
      <c r="AD115" s="21"/>
      <c r="AE115" s="21"/>
      <c r="AF115" s="21"/>
      <c r="AG115" s="77" t="str">
        <f t="shared" si="58"/>
        <v>0:00:00</v>
      </c>
      <c r="AH115" s="35">
        <v>0</v>
      </c>
      <c r="AI115" s="158" t="s">
        <v>72</v>
      </c>
      <c r="AJ115" s="35">
        <v>0</v>
      </c>
      <c r="AK115" s="35">
        <v>0</v>
      </c>
      <c r="AL115" s="158" t="s">
        <v>72</v>
      </c>
      <c r="AM115" s="36" t="s">
        <v>73</v>
      </c>
      <c r="AN115" s="36" t="s">
        <v>73</v>
      </c>
      <c r="AO115" s="79" t="str">
        <f>IFERROR(VLOOKUP(F115,ﾘｽﾄ!$G$3:$J$39,4,FALSE),"")</f>
        <v/>
      </c>
      <c r="AP115" s="81"/>
      <c r="AQ115" s="81"/>
      <c r="AR115" s="121" t="str">
        <f t="shared" si="55"/>
        <v>　</v>
      </c>
      <c r="AS115" s="81" t="str">
        <f t="shared" si="33"/>
        <v/>
      </c>
      <c r="AT115" s="81" t="str">
        <f t="shared" si="33"/>
        <v/>
      </c>
      <c r="AU115" s="121" t="str">
        <f t="shared" si="56"/>
        <v>　</v>
      </c>
      <c r="AV115" s="121" t="str">
        <f t="shared" si="57"/>
        <v xml:space="preserve"> </v>
      </c>
      <c r="AW115" s="82"/>
      <c r="AX115" s="83"/>
      <c r="AY115" s="117"/>
      <c r="AZ115" s="115"/>
      <c r="BA115" s="85"/>
      <c r="BB115" s="93" t="str">
        <f t="shared" si="34"/>
        <v>黒羽大学</v>
      </c>
      <c r="BC115" s="111" t="str">
        <f t="shared" si="35"/>
        <v>03-8888-9999</v>
      </c>
      <c r="BD115" s="110" t="str">
        <f t="shared" si="36"/>
        <v>123-4567</v>
      </c>
      <c r="BE115" s="107" t="str">
        <f t="shared" si="37"/>
        <v>東京都</v>
      </c>
      <c r="BF115" s="107" t="str">
        <f t="shared" si="38"/>
        <v>ｘｘｘ区ｘｘｘｘ町</v>
      </c>
      <c r="BG115" s="110" t="str">
        <f t="shared" si="39"/>
        <v>７－７－７－１０１</v>
      </c>
      <c r="BH115" s="108">
        <f t="shared" si="40"/>
        <v>7</v>
      </c>
      <c r="BI115" s="109" t="str">
        <f t="shared" si="41"/>
        <v>赤坂　一郎</v>
      </c>
      <c r="BJ115" s="110" t="str">
        <f t="shared" si="42"/>
        <v>090-0000-0000</v>
      </c>
      <c r="BK115" s="107" t="str">
        <f t="shared" si="43"/>
        <v>aaaa@kkkk.com</v>
      </c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</row>
    <row r="116" spans="1:85" s="5" customFormat="1" ht="17.25">
      <c r="A116" s="48"/>
      <c r="D116" s="65">
        <v>94</v>
      </c>
      <c r="E116" s="159">
        <f t="shared" si="44"/>
        <v>44850</v>
      </c>
      <c r="F116" s="66"/>
      <c r="G116" s="166" t="str">
        <f>IF(F116="","",VLOOKUP(F116,ﾘｽﾄ!$G$3:$J$39,3,FALSE))</f>
        <v/>
      </c>
      <c r="H116" s="167"/>
      <c r="I116" s="167"/>
      <c r="J116" s="167" t="str">
        <f t="shared" si="45"/>
        <v/>
      </c>
      <c r="K116" s="167" t="str">
        <f t="shared" si="45"/>
        <v/>
      </c>
      <c r="L116" s="166" t="str">
        <f t="shared" si="46"/>
        <v>　</v>
      </c>
      <c r="M116" s="121" t="str">
        <f t="shared" si="47"/>
        <v>　</v>
      </c>
      <c r="N116" s="121" t="str">
        <f t="shared" si="48"/>
        <v xml:space="preserve"> </v>
      </c>
      <c r="O116" s="22" t="str">
        <f>IF(F116="","",VLOOKUP(F116,ﾘｽﾄ!$G$3:$K$39,5,FALSE))</f>
        <v/>
      </c>
      <c r="P116" s="67"/>
      <c r="Q116" s="68" t="str">
        <f t="shared" si="50"/>
        <v/>
      </c>
      <c r="R116" s="69" t="str">
        <f>IF(P116="","",DATEDIF(P116,ﾘｽﾄ!$E$4,"Y"))</f>
        <v/>
      </c>
      <c r="S116" s="231" t="str">
        <f t="shared" si="49"/>
        <v>123-4567</v>
      </c>
      <c r="T116" s="232" t="str">
        <f t="shared" si="51"/>
        <v>東京都</v>
      </c>
      <c r="U116" s="232" t="str">
        <f t="shared" si="32"/>
        <v>ｘｘｘ区ｘｘｘｘ町</v>
      </c>
      <c r="V116" s="232" t="str">
        <f t="shared" si="52"/>
        <v>７－７－７－１０１</v>
      </c>
      <c r="W116" s="232" t="str">
        <f t="shared" si="53"/>
        <v>03-8888-9999</v>
      </c>
      <c r="X116" s="232" t="str">
        <f t="shared" si="54"/>
        <v>090-0000-0000</v>
      </c>
      <c r="Y116" s="18"/>
      <c r="Z116" s="21"/>
      <c r="AA116" s="189"/>
      <c r="AB116" s="184"/>
      <c r="AC116" s="18"/>
      <c r="AD116" s="21"/>
      <c r="AE116" s="21"/>
      <c r="AF116" s="21"/>
      <c r="AG116" s="77" t="str">
        <f t="shared" si="58"/>
        <v>0:00:00</v>
      </c>
      <c r="AH116" s="35">
        <v>0</v>
      </c>
      <c r="AI116" s="158" t="s">
        <v>72</v>
      </c>
      <c r="AJ116" s="35">
        <v>0</v>
      </c>
      <c r="AK116" s="35">
        <v>0</v>
      </c>
      <c r="AL116" s="158" t="s">
        <v>72</v>
      </c>
      <c r="AM116" s="36" t="s">
        <v>73</v>
      </c>
      <c r="AN116" s="36" t="s">
        <v>73</v>
      </c>
      <c r="AO116" s="79" t="str">
        <f>IFERROR(VLOOKUP(F116,ﾘｽﾄ!$G$3:$J$39,4,FALSE),"")</f>
        <v/>
      </c>
      <c r="AP116" s="81"/>
      <c r="AQ116" s="81"/>
      <c r="AR116" s="121" t="str">
        <f t="shared" si="55"/>
        <v>　</v>
      </c>
      <c r="AS116" s="81" t="str">
        <f t="shared" si="33"/>
        <v/>
      </c>
      <c r="AT116" s="81" t="str">
        <f t="shared" si="33"/>
        <v/>
      </c>
      <c r="AU116" s="121" t="str">
        <f t="shared" si="56"/>
        <v>　</v>
      </c>
      <c r="AV116" s="121" t="str">
        <f t="shared" si="57"/>
        <v xml:space="preserve"> </v>
      </c>
      <c r="AW116" s="82"/>
      <c r="AX116" s="83"/>
      <c r="AY116" s="117"/>
      <c r="AZ116" s="115"/>
      <c r="BA116" s="85"/>
      <c r="BB116" s="93" t="str">
        <f t="shared" si="34"/>
        <v>黒羽大学</v>
      </c>
      <c r="BC116" s="111" t="str">
        <f t="shared" si="35"/>
        <v>03-8888-9999</v>
      </c>
      <c r="BD116" s="110" t="str">
        <f t="shared" si="36"/>
        <v>123-4567</v>
      </c>
      <c r="BE116" s="107" t="str">
        <f t="shared" si="37"/>
        <v>東京都</v>
      </c>
      <c r="BF116" s="107" t="str">
        <f t="shared" si="38"/>
        <v>ｘｘｘ区ｘｘｘｘ町</v>
      </c>
      <c r="BG116" s="110" t="str">
        <f t="shared" si="39"/>
        <v>７－７－７－１０１</v>
      </c>
      <c r="BH116" s="108">
        <f t="shared" si="40"/>
        <v>7</v>
      </c>
      <c r="BI116" s="109" t="str">
        <f t="shared" si="41"/>
        <v>赤坂　一郎</v>
      </c>
      <c r="BJ116" s="110" t="str">
        <f t="shared" si="42"/>
        <v>090-0000-0000</v>
      </c>
      <c r="BK116" s="107" t="str">
        <f t="shared" si="43"/>
        <v>aaaa@kkkk.com</v>
      </c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</row>
    <row r="117" spans="1:85" s="5" customFormat="1" ht="17.25">
      <c r="A117" s="48"/>
      <c r="D117" s="65">
        <v>95</v>
      </c>
      <c r="E117" s="159">
        <f t="shared" si="44"/>
        <v>44850</v>
      </c>
      <c r="F117" s="66"/>
      <c r="G117" s="166" t="str">
        <f>IF(F117="","",VLOOKUP(F117,ﾘｽﾄ!$G$3:$J$39,3,FALSE))</f>
        <v/>
      </c>
      <c r="H117" s="167"/>
      <c r="I117" s="167"/>
      <c r="J117" s="167" t="str">
        <f t="shared" si="45"/>
        <v/>
      </c>
      <c r="K117" s="167" t="str">
        <f t="shared" si="45"/>
        <v/>
      </c>
      <c r="L117" s="166" t="str">
        <f t="shared" si="46"/>
        <v>　</v>
      </c>
      <c r="M117" s="121" t="str">
        <f t="shared" si="47"/>
        <v>　</v>
      </c>
      <c r="N117" s="121" t="str">
        <f t="shared" si="48"/>
        <v xml:space="preserve"> </v>
      </c>
      <c r="O117" s="22" t="str">
        <f>IF(F117="","",VLOOKUP(F117,ﾘｽﾄ!$G$3:$K$39,5,FALSE))</f>
        <v/>
      </c>
      <c r="P117" s="67"/>
      <c r="Q117" s="68" t="str">
        <f t="shared" si="50"/>
        <v/>
      </c>
      <c r="R117" s="69" t="str">
        <f>IF(P117="","",DATEDIF(P117,ﾘｽﾄ!$E$4,"Y"))</f>
        <v/>
      </c>
      <c r="S117" s="231" t="str">
        <f t="shared" si="49"/>
        <v>123-4567</v>
      </c>
      <c r="T117" s="232" t="str">
        <f t="shared" si="51"/>
        <v>東京都</v>
      </c>
      <c r="U117" s="232" t="str">
        <f t="shared" si="32"/>
        <v>ｘｘｘ区ｘｘｘｘ町</v>
      </c>
      <c r="V117" s="232" t="str">
        <f t="shared" si="52"/>
        <v>７－７－７－１０１</v>
      </c>
      <c r="W117" s="232" t="str">
        <f t="shared" si="53"/>
        <v>03-8888-9999</v>
      </c>
      <c r="X117" s="232" t="str">
        <f t="shared" si="54"/>
        <v>090-0000-0000</v>
      </c>
      <c r="Y117" s="18"/>
      <c r="Z117" s="21"/>
      <c r="AA117" s="189"/>
      <c r="AB117" s="184"/>
      <c r="AC117" s="18"/>
      <c r="AD117" s="21"/>
      <c r="AE117" s="21"/>
      <c r="AF117" s="21"/>
      <c r="AG117" s="77" t="str">
        <f t="shared" si="58"/>
        <v>0:00:00</v>
      </c>
      <c r="AH117" s="35">
        <v>0</v>
      </c>
      <c r="AI117" s="158" t="s">
        <v>72</v>
      </c>
      <c r="AJ117" s="35">
        <v>0</v>
      </c>
      <c r="AK117" s="35">
        <v>0</v>
      </c>
      <c r="AL117" s="158" t="s">
        <v>72</v>
      </c>
      <c r="AM117" s="36" t="s">
        <v>73</v>
      </c>
      <c r="AN117" s="36" t="s">
        <v>73</v>
      </c>
      <c r="AO117" s="79" t="str">
        <f>IFERROR(VLOOKUP(F117,ﾘｽﾄ!$G$3:$J$39,4,FALSE),"")</f>
        <v/>
      </c>
      <c r="AP117" s="81"/>
      <c r="AQ117" s="81"/>
      <c r="AR117" s="121" t="str">
        <f t="shared" si="55"/>
        <v>　</v>
      </c>
      <c r="AS117" s="81" t="str">
        <f t="shared" si="33"/>
        <v/>
      </c>
      <c r="AT117" s="81" t="str">
        <f t="shared" si="33"/>
        <v/>
      </c>
      <c r="AU117" s="121" t="str">
        <f t="shared" si="56"/>
        <v>　</v>
      </c>
      <c r="AV117" s="121" t="str">
        <f t="shared" si="57"/>
        <v xml:space="preserve"> </v>
      </c>
      <c r="AW117" s="82"/>
      <c r="AX117" s="83"/>
      <c r="AY117" s="117"/>
      <c r="AZ117" s="115"/>
      <c r="BA117" s="85"/>
      <c r="BB117" s="93" t="str">
        <f t="shared" si="34"/>
        <v>黒羽大学</v>
      </c>
      <c r="BC117" s="111" t="str">
        <f t="shared" si="35"/>
        <v>03-8888-9999</v>
      </c>
      <c r="BD117" s="110" t="str">
        <f t="shared" si="36"/>
        <v>123-4567</v>
      </c>
      <c r="BE117" s="107" t="str">
        <f t="shared" si="37"/>
        <v>東京都</v>
      </c>
      <c r="BF117" s="107" t="str">
        <f t="shared" si="38"/>
        <v>ｘｘｘ区ｘｘｘｘ町</v>
      </c>
      <c r="BG117" s="110" t="str">
        <f t="shared" si="39"/>
        <v>７－７－７－１０１</v>
      </c>
      <c r="BH117" s="108">
        <f t="shared" si="40"/>
        <v>7</v>
      </c>
      <c r="BI117" s="109" t="str">
        <f t="shared" si="41"/>
        <v>赤坂　一郎</v>
      </c>
      <c r="BJ117" s="110" t="str">
        <f t="shared" si="42"/>
        <v>090-0000-0000</v>
      </c>
      <c r="BK117" s="107" t="str">
        <f t="shared" si="43"/>
        <v>aaaa@kkkk.com</v>
      </c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</row>
    <row r="118" spans="1:85" s="5" customFormat="1" ht="17.25">
      <c r="A118" s="48"/>
      <c r="D118" s="65">
        <v>96</v>
      </c>
      <c r="E118" s="159">
        <f t="shared" si="44"/>
        <v>44850</v>
      </c>
      <c r="F118" s="66"/>
      <c r="G118" s="166" t="str">
        <f>IF(F118="","",VLOOKUP(F118,ﾘｽﾄ!$G$3:$J$39,3,FALSE))</f>
        <v/>
      </c>
      <c r="H118" s="167"/>
      <c r="I118" s="167"/>
      <c r="J118" s="167" t="str">
        <f t="shared" si="45"/>
        <v/>
      </c>
      <c r="K118" s="167" t="str">
        <f t="shared" si="45"/>
        <v/>
      </c>
      <c r="L118" s="166" t="str">
        <f t="shared" si="46"/>
        <v>　</v>
      </c>
      <c r="M118" s="121" t="str">
        <f t="shared" si="47"/>
        <v>　</v>
      </c>
      <c r="N118" s="121" t="str">
        <f t="shared" si="48"/>
        <v xml:space="preserve"> </v>
      </c>
      <c r="O118" s="22" t="str">
        <f>IF(F118="","",VLOOKUP(F118,ﾘｽﾄ!$G$3:$K$39,5,FALSE))</f>
        <v/>
      </c>
      <c r="P118" s="67"/>
      <c r="Q118" s="68" t="str">
        <f t="shared" si="50"/>
        <v/>
      </c>
      <c r="R118" s="69" t="str">
        <f>IF(P118="","",DATEDIF(P118,ﾘｽﾄ!$E$4,"Y"))</f>
        <v/>
      </c>
      <c r="S118" s="231" t="str">
        <f t="shared" si="49"/>
        <v>123-4567</v>
      </c>
      <c r="T118" s="232" t="str">
        <f t="shared" si="51"/>
        <v>東京都</v>
      </c>
      <c r="U118" s="232" t="str">
        <f t="shared" si="32"/>
        <v>ｘｘｘ区ｘｘｘｘ町</v>
      </c>
      <c r="V118" s="232" t="str">
        <f t="shared" si="52"/>
        <v>７－７－７－１０１</v>
      </c>
      <c r="W118" s="232" t="str">
        <f t="shared" si="53"/>
        <v>03-8888-9999</v>
      </c>
      <c r="X118" s="232" t="str">
        <f t="shared" si="54"/>
        <v>090-0000-0000</v>
      </c>
      <c r="Y118" s="18"/>
      <c r="Z118" s="21"/>
      <c r="AA118" s="189"/>
      <c r="AB118" s="184"/>
      <c r="AC118" s="18"/>
      <c r="AD118" s="21"/>
      <c r="AE118" s="21"/>
      <c r="AF118" s="21"/>
      <c r="AG118" s="77" t="str">
        <f t="shared" si="58"/>
        <v>0:00:00</v>
      </c>
      <c r="AH118" s="35">
        <v>0</v>
      </c>
      <c r="AI118" s="158" t="s">
        <v>72</v>
      </c>
      <c r="AJ118" s="35">
        <v>0</v>
      </c>
      <c r="AK118" s="35">
        <v>0</v>
      </c>
      <c r="AL118" s="158" t="s">
        <v>72</v>
      </c>
      <c r="AM118" s="36" t="s">
        <v>73</v>
      </c>
      <c r="AN118" s="36" t="s">
        <v>73</v>
      </c>
      <c r="AO118" s="79" t="str">
        <f>IFERROR(VLOOKUP(F118,ﾘｽﾄ!$G$3:$J$39,4,FALSE),"")</f>
        <v/>
      </c>
      <c r="AP118" s="81"/>
      <c r="AQ118" s="81"/>
      <c r="AR118" s="121" t="str">
        <f t="shared" si="55"/>
        <v>　</v>
      </c>
      <c r="AS118" s="81" t="str">
        <f t="shared" si="33"/>
        <v/>
      </c>
      <c r="AT118" s="81" t="str">
        <f t="shared" si="33"/>
        <v/>
      </c>
      <c r="AU118" s="121" t="str">
        <f t="shared" si="56"/>
        <v>　</v>
      </c>
      <c r="AV118" s="121" t="str">
        <f t="shared" si="57"/>
        <v xml:space="preserve"> </v>
      </c>
      <c r="AW118" s="82"/>
      <c r="AX118" s="83"/>
      <c r="AY118" s="117"/>
      <c r="AZ118" s="115"/>
      <c r="BA118" s="85"/>
      <c r="BB118" s="93" t="str">
        <f t="shared" si="34"/>
        <v>黒羽大学</v>
      </c>
      <c r="BC118" s="111" t="str">
        <f t="shared" si="35"/>
        <v>03-8888-9999</v>
      </c>
      <c r="BD118" s="110" t="str">
        <f t="shared" si="36"/>
        <v>123-4567</v>
      </c>
      <c r="BE118" s="107" t="str">
        <f t="shared" si="37"/>
        <v>東京都</v>
      </c>
      <c r="BF118" s="107" t="str">
        <f t="shared" si="38"/>
        <v>ｘｘｘ区ｘｘｘｘ町</v>
      </c>
      <c r="BG118" s="110" t="str">
        <f t="shared" si="39"/>
        <v>７－７－７－１０１</v>
      </c>
      <c r="BH118" s="108">
        <f t="shared" si="40"/>
        <v>7</v>
      </c>
      <c r="BI118" s="109" t="str">
        <f t="shared" si="41"/>
        <v>赤坂　一郎</v>
      </c>
      <c r="BJ118" s="110" t="str">
        <f t="shared" si="42"/>
        <v>090-0000-0000</v>
      </c>
      <c r="BK118" s="107" t="str">
        <f t="shared" si="43"/>
        <v>aaaa@kkkk.com</v>
      </c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</row>
    <row r="119" spans="1:85" s="5" customFormat="1" ht="17.25">
      <c r="A119" s="48"/>
      <c r="D119" s="65">
        <v>97</v>
      </c>
      <c r="E119" s="159">
        <f t="shared" si="44"/>
        <v>44850</v>
      </c>
      <c r="F119" s="66"/>
      <c r="G119" s="166" t="str">
        <f>IF(F119="","",VLOOKUP(F119,ﾘｽﾄ!$G$3:$J$39,3,FALSE))</f>
        <v/>
      </c>
      <c r="H119" s="167"/>
      <c r="I119" s="167"/>
      <c r="J119" s="167" t="str">
        <f t="shared" si="45"/>
        <v/>
      </c>
      <c r="K119" s="167" t="str">
        <f t="shared" si="45"/>
        <v/>
      </c>
      <c r="L119" s="166" t="str">
        <f t="shared" si="46"/>
        <v>　</v>
      </c>
      <c r="M119" s="121" t="str">
        <f t="shared" si="47"/>
        <v>　</v>
      </c>
      <c r="N119" s="121" t="str">
        <f t="shared" si="48"/>
        <v xml:space="preserve"> </v>
      </c>
      <c r="O119" s="22" t="str">
        <f>IF(F119="","",VLOOKUP(F119,ﾘｽﾄ!$G$3:$K$39,5,FALSE))</f>
        <v/>
      </c>
      <c r="P119" s="67"/>
      <c r="Q119" s="68" t="str">
        <f t="shared" si="50"/>
        <v/>
      </c>
      <c r="R119" s="69" t="str">
        <f>IF(P119="","",DATEDIF(P119,ﾘｽﾄ!$E$4,"Y"))</f>
        <v/>
      </c>
      <c r="S119" s="231" t="str">
        <f t="shared" si="49"/>
        <v>123-4567</v>
      </c>
      <c r="T119" s="232" t="str">
        <f t="shared" si="51"/>
        <v>東京都</v>
      </c>
      <c r="U119" s="232" t="str">
        <f t="shared" si="32"/>
        <v>ｘｘｘ区ｘｘｘｘ町</v>
      </c>
      <c r="V119" s="232" t="str">
        <f t="shared" si="52"/>
        <v>７－７－７－１０１</v>
      </c>
      <c r="W119" s="232" t="str">
        <f t="shared" si="53"/>
        <v>03-8888-9999</v>
      </c>
      <c r="X119" s="232" t="str">
        <f t="shared" si="54"/>
        <v>090-0000-0000</v>
      </c>
      <c r="Y119" s="18"/>
      <c r="Z119" s="21"/>
      <c r="AA119" s="189"/>
      <c r="AB119" s="184"/>
      <c r="AC119" s="18"/>
      <c r="AD119" s="21"/>
      <c r="AE119" s="21"/>
      <c r="AF119" s="21"/>
      <c r="AG119" s="77" t="str">
        <f t="shared" si="58"/>
        <v>0:00:00</v>
      </c>
      <c r="AH119" s="35">
        <v>0</v>
      </c>
      <c r="AI119" s="158" t="s">
        <v>72</v>
      </c>
      <c r="AJ119" s="35">
        <v>0</v>
      </c>
      <c r="AK119" s="35">
        <v>0</v>
      </c>
      <c r="AL119" s="158" t="s">
        <v>72</v>
      </c>
      <c r="AM119" s="36" t="s">
        <v>73</v>
      </c>
      <c r="AN119" s="36" t="s">
        <v>73</v>
      </c>
      <c r="AO119" s="79" t="str">
        <f>IFERROR(VLOOKUP(F119,ﾘｽﾄ!$G$3:$J$39,4,FALSE),"")</f>
        <v/>
      </c>
      <c r="AP119" s="81"/>
      <c r="AQ119" s="81"/>
      <c r="AR119" s="121" t="str">
        <f t="shared" si="55"/>
        <v>　</v>
      </c>
      <c r="AS119" s="81" t="str">
        <f t="shared" si="33"/>
        <v/>
      </c>
      <c r="AT119" s="81" t="str">
        <f t="shared" si="33"/>
        <v/>
      </c>
      <c r="AU119" s="121" t="str">
        <f t="shared" si="56"/>
        <v>　</v>
      </c>
      <c r="AV119" s="121" t="str">
        <f t="shared" si="57"/>
        <v xml:space="preserve"> </v>
      </c>
      <c r="AW119" s="82"/>
      <c r="AX119" s="83"/>
      <c r="AY119" s="117"/>
      <c r="AZ119" s="115"/>
      <c r="BA119" s="85"/>
      <c r="BB119" s="93" t="str">
        <f t="shared" si="34"/>
        <v>黒羽大学</v>
      </c>
      <c r="BC119" s="111" t="str">
        <f t="shared" si="35"/>
        <v>03-8888-9999</v>
      </c>
      <c r="BD119" s="110" t="str">
        <f t="shared" si="36"/>
        <v>123-4567</v>
      </c>
      <c r="BE119" s="107" t="str">
        <f t="shared" si="37"/>
        <v>東京都</v>
      </c>
      <c r="BF119" s="107" t="str">
        <f t="shared" si="38"/>
        <v>ｘｘｘ区ｘｘｘｘ町</v>
      </c>
      <c r="BG119" s="110" t="str">
        <f t="shared" si="39"/>
        <v>７－７－７－１０１</v>
      </c>
      <c r="BH119" s="108">
        <f t="shared" si="40"/>
        <v>7</v>
      </c>
      <c r="BI119" s="109" t="str">
        <f t="shared" si="41"/>
        <v>赤坂　一郎</v>
      </c>
      <c r="BJ119" s="110" t="str">
        <f t="shared" si="42"/>
        <v>090-0000-0000</v>
      </c>
      <c r="BK119" s="107" t="str">
        <f t="shared" si="43"/>
        <v>aaaa@kkkk.com</v>
      </c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</row>
    <row r="120" spans="1:85" s="5" customFormat="1" ht="17.25">
      <c r="A120" s="48"/>
      <c r="D120" s="65">
        <v>98</v>
      </c>
      <c r="E120" s="159">
        <f t="shared" si="44"/>
        <v>44850</v>
      </c>
      <c r="F120" s="66"/>
      <c r="G120" s="166" t="str">
        <f>IF(F120="","",VLOOKUP(F120,ﾘｽﾄ!$G$3:$J$39,3,FALSE))</f>
        <v/>
      </c>
      <c r="H120" s="167"/>
      <c r="I120" s="167"/>
      <c r="J120" s="167" t="str">
        <f t="shared" si="45"/>
        <v/>
      </c>
      <c r="K120" s="167" t="str">
        <f t="shared" si="45"/>
        <v/>
      </c>
      <c r="L120" s="166" t="str">
        <f t="shared" si="46"/>
        <v>　</v>
      </c>
      <c r="M120" s="121" t="str">
        <f t="shared" si="47"/>
        <v>　</v>
      </c>
      <c r="N120" s="121" t="str">
        <f t="shared" si="48"/>
        <v xml:space="preserve"> </v>
      </c>
      <c r="O120" s="22" t="str">
        <f>IF(F120="","",VLOOKUP(F120,ﾘｽﾄ!$G$3:$K$39,5,FALSE))</f>
        <v/>
      </c>
      <c r="P120" s="67"/>
      <c r="Q120" s="68" t="str">
        <f t="shared" si="50"/>
        <v/>
      </c>
      <c r="R120" s="69" t="str">
        <f>IF(P120="","",DATEDIF(P120,ﾘｽﾄ!$E$4,"Y"))</f>
        <v/>
      </c>
      <c r="S120" s="231" t="str">
        <f t="shared" si="49"/>
        <v>123-4567</v>
      </c>
      <c r="T120" s="232" t="str">
        <f t="shared" si="51"/>
        <v>東京都</v>
      </c>
      <c r="U120" s="232" t="str">
        <f t="shared" si="32"/>
        <v>ｘｘｘ区ｘｘｘｘ町</v>
      </c>
      <c r="V120" s="232" t="str">
        <f t="shared" si="52"/>
        <v>７－７－７－１０１</v>
      </c>
      <c r="W120" s="232" t="str">
        <f t="shared" si="53"/>
        <v>03-8888-9999</v>
      </c>
      <c r="X120" s="232" t="str">
        <f t="shared" si="54"/>
        <v>090-0000-0000</v>
      </c>
      <c r="Y120" s="18"/>
      <c r="Z120" s="21"/>
      <c r="AA120" s="189"/>
      <c r="AB120" s="184"/>
      <c r="AC120" s="18"/>
      <c r="AD120" s="21"/>
      <c r="AE120" s="21"/>
      <c r="AF120" s="21"/>
      <c r="AG120" s="77" t="str">
        <f t="shared" si="58"/>
        <v>0:00:00</v>
      </c>
      <c r="AH120" s="35">
        <v>0</v>
      </c>
      <c r="AI120" s="158" t="s">
        <v>72</v>
      </c>
      <c r="AJ120" s="35">
        <v>0</v>
      </c>
      <c r="AK120" s="35">
        <v>0</v>
      </c>
      <c r="AL120" s="158" t="s">
        <v>72</v>
      </c>
      <c r="AM120" s="36" t="s">
        <v>73</v>
      </c>
      <c r="AN120" s="36" t="s">
        <v>73</v>
      </c>
      <c r="AO120" s="79" t="str">
        <f>IFERROR(VLOOKUP(F120,ﾘｽﾄ!$G$3:$J$39,4,FALSE),"")</f>
        <v/>
      </c>
      <c r="AP120" s="81"/>
      <c r="AQ120" s="81"/>
      <c r="AR120" s="121" t="str">
        <f t="shared" si="55"/>
        <v>　</v>
      </c>
      <c r="AS120" s="81" t="str">
        <f t="shared" si="33"/>
        <v/>
      </c>
      <c r="AT120" s="81" t="str">
        <f t="shared" si="33"/>
        <v/>
      </c>
      <c r="AU120" s="121" t="str">
        <f t="shared" si="56"/>
        <v>　</v>
      </c>
      <c r="AV120" s="121" t="str">
        <f t="shared" si="57"/>
        <v xml:space="preserve"> </v>
      </c>
      <c r="AW120" s="82"/>
      <c r="AX120" s="83"/>
      <c r="AY120" s="117"/>
      <c r="AZ120" s="115"/>
      <c r="BA120" s="85"/>
      <c r="BB120" s="93" t="str">
        <f t="shared" si="34"/>
        <v>黒羽大学</v>
      </c>
      <c r="BC120" s="111" t="str">
        <f t="shared" si="35"/>
        <v>03-8888-9999</v>
      </c>
      <c r="BD120" s="110" t="str">
        <f t="shared" si="36"/>
        <v>123-4567</v>
      </c>
      <c r="BE120" s="107" t="str">
        <f t="shared" si="37"/>
        <v>東京都</v>
      </c>
      <c r="BF120" s="107" t="str">
        <f t="shared" si="38"/>
        <v>ｘｘｘ区ｘｘｘｘ町</v>
      </c>
      <c r="BG120" s="110" t="str">
        <f t="shared" si="39"/>
        <v>７－７－７－１０１</v>
      </c>
      <c r="BH120" s="108">
        <f t="shared" si="40"/>
        <v>7</v>
      </c>
      <c r="BI120" s="109" t="str">
        <f t="shared" si="41"/>
        <v>赤坂　一郎</v>
      </c>
      <c r="BJ120" s="110" t="str">
        <f t="shared" si="42"/>
        <v>090-0000-0000</v>
      </c>
      <c r="BK120" s="107" t="str">
        <f t="shared" si="43"/>
        <v>aaaa@kkkk.com</v>
      </c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</row>
    <row r="121" spans="1:85" s="5" customFormat="1" ht="17.25">
      <c r="A121" s="48"/>
      <c r="D121" s="65">
        <v>99</v>
      </c>
      <c r="E121" s="159">
        <f t="shared" si="44"/>
        <v>44850</v>
      </c>
      <c r="F121" s="66"/>
      <c r="G121" s="166" t="str">
        <f>IF(F121="","",VLOOKUP(F121,ﾘｽﾄ!$G$3:$J$39,3,FALSE))</f>
        <v/>
      </c>
      <c r="H121" s="167"/>
      <c r="I121" s="167"/>
      <c r="J121" s="167" t="str">
        <f t="shared" si="45"/>
        <v/>
      </c>
      <c r="K121" s="167" t="str">
        <f t="shared" si="45"/>
        <v/>
      </c>
      <c r="L121" s="166" t="str">
        <f t="shared" si="46"/>
        <v>　</v>
      </c>
      <c r="M121" s="121" t="str">
        <f t="shared" si="47"/>
        <v>　</v>
      </c>
      <c r="N121" s="121" t="str">
        <f t="shared" si="48"/>
        <v xml:space="preserve"> </v>
      </c>
      <c r="O121" s="22" t="str">
        <f>IF(F121="","",VLOOKUP(F121,ﾘｽﾄ!$G$3:$K$39,5,FALSE))</f>
        <v/>
      </c>
      <c r="P121" s="67"/>
      <c r="Q121" s="68" t="str">
        <f t="shared" si="50"/>
        <v/>
      </c>
      <c r="R121" s="69" t="str">
        <f>IF(P121="","",DATEDIF(P121,ﾘｽﾄ!$E$4,"Y"))</f>
        <v/>
      </c>
      <c r="S121" s="231" t="str">
        <f t="shared" si="49"/>
        <v>123-4567</v>
      </c>
      <c r="T121" s="232" t="str">
        <f t="shared" si="51"/>
        <v>東京都</v>
      </c>
      <c r="U121" s="232" t="str">
        <f t="shared" si="32"/>
        <v>ｘｘｘ区ｘｘｘｘ町</v>
      </c>
      <c r="V121" s="232" t="str">
        <f t="shared" si="52"/>
        <v>７－７－７－１０１</v>
      </c>
      <c r="W121" s="232" t="str">
        <f t="shared" si="53"/>
        <v>03-8888-9999</v>
      </c>
      <c r="X121" s="232" t="str">
        <f t="shared" si="54"/>
        <v>090-0000-0000</v>
      </c>
      <c r="Y121" s="18"/>
      <c r="Z121" s="21"/>
      <c r="AA121" s="189"/>
      <c r="AB121" s="184"/>
      <c r="AC121" s="18"/>
      <c r="AD121" s="21"/>
      <c r="AE121" s="21"/>
      <c r="AF121" s="21"/>
      <c r="AG121" s="77" t="str">
        <f t="shared" si="58"/>
        <v>0:00:00</v>
      </c>
      <c r="AH121" s="35">
        <v>0</v>
      </c>
      <c r="AI121" s="158" t="s">
        <v>72</v>
      </c>
      <c r="AJ121" s="35">
        <v>0</v>
      </c>
      <c r="AK121" s="35">
        <v>0</v>
      </c>
      <c r="AL121" s="158" t="s">
        <v>72</v>
      </c>
      <c r="AM121" s="36" t="s">
        <v>73</v>
      </c>
      <c r="AN121" s="36" t="s">
        <v>73</v>
      </c>
      <c r="AO121" s="79" t="str">
        <f>IFERROR(VLOOKUP(F121,ﾘｽﾄ!$G$3:$J$39,4,FALSE),"")</f>
        <v/>
      </c>
      <c r="AP121" s="81"/>
      <c r="AQ121" s="81"/>
      <c r="AR121" s="121" t="str">
        <f t="shared" si="55"/>
        <v>　</v>
      </c>
      <c r="AS121" s="81" t="str">
        <f t="shared" si="33"/>
        <v/>
      </c>
      <c r="AT121" s="81" t="str">
        <f t="shared" si="33"/>
        <v/>
      </c>
      <c r="AU121" s="121" t="str">
        <f t="shared" si="56"/>
        <v>　</v>
      </c>
      <c r="AV121" s="121" t="str">
        <f t="shared" si="57"/>
        <v xml:space="preserve"> </v>
      </c>
      <c r="AW121" s="82"/>
      <c r="AX121" s="83"/>
      <c r="AY121" s="117"/>
      <c r="AZ121" s="115"/>
      <c r="BA121" s="85"/>
      <c r="BB121" s="93" t="str">
        <f t="shared" si="34"/>
        <v>黒羽大学</v>
      </c>
      <c r="BC121" s="111" t="str">
        <f t="shared" si="35"/>
        <v>03-8888-9999</v>
      </c>
      <c r="BD121" s="110" t="str">
        <f t="shared" si="36"/>
        <v>123-4567</v>
      </c>
      <c r="BE121" s="107" t="str">
        <f t="shared" si="37"/>
        <v>東京都</v>
      </c>
      <c r="BF121" s="107" t="str">
        <f t="shared" si="38"/>
        <v>ｘｘｘ区ｘｘｘｘ町</v>
      </c>
      <c r="BG121" s="110" t="str">
        <f t="shared" si="39"/>
        <v>７－７－７－１０１</v>
      </c>
      <c r="BH121" s="108">
        <f t="shared" si="40"/>
        <v>7</v>
      </c>
      <c r="BI121" s="109" t="str">
        <f t="shared" si="41"/>
        <v>赤坂　一郎</v>
      </c>
      <c r="BJ121" s="110" t="str">
        <f t="shared" si="42"/>
        <v>090-0000-0000</v>
      </c>
      <c r="BK121" s="107" t="str">
        <f t="shared" si="43"/>
        <v>aaaa@kkkk.com</v>
      </c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</row>
    <row r="122" spans="1:85" s="5" customFormat="1" ht="18" thickBot="1">
      <c r="A122" s="70"/>
      <c r="B122" s="160"/>
      <c r="C122" s="160"/>
      <c r="D122" s="71">
        <v>100</v>
      </c>
      <c r="E122" s="161">
        <f t="shared" si="44"/>
        <v>44850</v>
      </c>
      <c r="F122" s="72"/>
      <c r="G122" s="173" t="str">
        <f>IF(F122="","",VLOOKUP(F122,ﾘｽﾄ!$G$3:$J$39,3,FALSE))</f>
        <v/>
      </c>
      <c r="H122" s="169"/>
      <c r="I122" s="169"/>
      <c r="J122" s="169" t="str">
        <f t="shared" si="45"/>
        <v/>
      </c>
      <c r="K122" s="169" t="str">
        <f t="shared" si="45"/>
        <v/>
      </c>
      <c r="L122" s="168" t="str">
        <f t="shared" si="46"/>
        <v>　</v>
      </c>
      <c r="M122" s="122" t="str">
        <f t="shared" si="47"/>
        <v>　</v>
      </c>
      <c r="N122" s="122" t="str">
        <f t="shared" si="48"/>
        <v xml:space="preserve"> </v>
      </c>
      <c r="O122" s="73" t="str">
        <f>IF(F122="","",VLOOKUP(F122,ﾘｽﾄ!$G$3:$K$39,5,FALSE))</f>
        <v/>
      </c>
      <c r="P122" s="74"/>
      <c r="Q122" s="75" t="str">
        <f t="shared" si="50"/>
        <v/>
      </c>
      <c r="R122" s="76" t="str">
        <f>IF(P122="","",DATEDIF(P122,ﾘｽﾄ!$E$4,"Y"))</f>
        <v/>
      </c>
      <c r="S122" s="233" t="str">
        <f t="shared" si="49"/>
        <v>123-4567</v>
      </c>
      <c r="T122" s="234" t="str">
        <f t="shared" si="51"/>
        <v>東京都</v>
      </c>
      <c r="U122" s="234" t="str">
        <f t="shared" si="32"/>
        <v>ｘｘｘ区ｘｘｘｘ町</v>
      </c>
      <c r="V122" s="234" t="str">
        <f t="shared" si="52"/>
        <v>７－７－７－１０１</v>
      </c>
      <c r="W122" s="234" t="str">
        <f t="shared" si="53"/>
        <v>03-8888-9999</v>
      </c>
      <c r="X122" s="234" t="str">
        <f t="shared" si="54"/>
        <v>090-0000-0000</v>
      </c>
      <c r="Y122" s="19"/>
      <c r="Z122" s="23"/>
      <c r="AA122" s="190"/>
      <c r="AB122" s="185"/>
      <c r="AC122" s="19"/>
      <c r="AD122" s="23"/>
      <c r="AE122" s="23"/>
      <c r="AF122" s="19"/>
      <c r="AG122" s="78" t="str">
        <f t="shared" si="58"/>
        <v>0:00:00</v>
      </c>
      <c r="AH122" s="42">
        <v>0</v>
      </c>
      <c r="AI122" s="162" t="s">
        <v>72</v>
      </c>
      <c r="AJ122" s="42">
        <v>0</v>
      </c>
      <c r="AK122" s="42">
        <v>0</v>
      </c>
      <c r="AL122" s="162" t="s">
        <v>72</v>
      </c>
      <c r="AM122" s="43" t="s">
        <v>73</v>
      </c>
      <c r="AN122" s="44" t="s">
        <v>73</v>
      </c>
      <c r="AO122" s="227" t="str">
        <f>IFERROR(VLOOKUP(F122,ﾘｽﾄ!$G$3:$J$39,4,FALSE),"")</f>
        <v/>
      </c>
      <c r="AP122" s="84"/>
      <c r="AQ122" s="84"/>
      <c r="AR122" s="122" t="str">
        <f t="shared" si="55"/>
        <v>　</v>
      </c>
      <c r="AS122" s="84" t="str">
        <f t="shared" si="33"/>
        <v/>
      </c>
      <c r="AT122" s="84" t="str">
        <f t="shared" si="33"/>
        <v/>
      </c>
      <c r="AU122" s="122" t="str">
        <f t="shared" si="56"/>
        <v>　</v>
      </c>
      <c r="AV122" s="122" t="str">
        <f t="shared" si="57"/>
        <v xml:space="preserve"> </v>
      </c>
      <c r="AW122" s="138"/>
      <c r="AX122" s="134"/>
      <c r="AY122" s="119"/>
      <c r="AZ122" s="116"/>
      <c r="BA122" s="86"/>
      <c r="BB122" s="93" t="str">
        <f t="shared" si="34"/>
        <v>黒羽大学</v>
      </c>
      <c r="BC122" s="111" t="str">
        <f t="shared" si="35"/>
        <v>03-8888-9999</v>
      </c>
      <c r="BD122" s="110" t="str">
        <f t="shared" si="36"/>
        <v>123-4567</v>
      </c>
      <c r="BE122" s="107" t="str">
        <f t="shared" si="37"/>
        <v>東京都</v>
      </c>
      <c r="BF122" s="107" t="str">
        <f t="shared" si="38"/>
        <v>ｘｘｘ区ｘｘｘｘ町</v>
      </c>
      <c r="BG122" s="110" t="str">
        <f t="shared" si="39"/>
        <v>７－７－７－１０１</v>
      </c>
      <c r="BH122" s="108">
        <f t="shared" si="40"/>
        <v>7</v>
      </c>
      <c r="BI122" s="109" t="str">
        <f t="shared" si="41"/>
        <v>赤坂　一郎</v>
      </c>
      <c r="BJ122" s="110" t="str">
        <f t="shared" si="42"/>
        <v>090-0000-0000</v>
      </c>
      <c r="BK122" s="107" t="str">
        <f t="shared" si="43"/>
        <v>aaaa@kkkk.com</v>
      </c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</row>
    <row r="123" spans="1:85">
      <c r="A123" s="8"/>
      <c r="B123" s="8"/>
      <c r="C123" s="8"/>
      <c r="D123" s="8"/>
      <c r="E123" s="8"/>
      <c r="F123" s="12"/>
      <c r="G123" s="16"/>
      <c r="H123" s="16"/>
      <c r="I123" s="16"/>
      <c r="J123" s="16"/>
      <c r="K123" s="16"/>
      <c r="L123" s="16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12"/>
      <c r="AX123" s="12"/>
      <c r="AY123" s="12"/>
      <c r="AZ123" s="8"/>
      <c r="BA123" s="8"/>
      <c r="BB123" s="8"/>
      <c r="CG123"/>
    </row>
    <row r="124" spans="1:85">
      <c r="A124" s="8"/>
      <c r="B124" s="8"/>
      <c r="C124" s="8"/>
      <c r="D124" s="8"/>
      <c r="E124" s="8"/>
      <c r="F124" s="12"/>
      <c r="G124" s="16"/>
      <c r="H124" s="16"/>
      <c r="I124" s="16"/>
      <c r="J124" s="16"/>
      <c r="K124" s="16"/>
      <c r="L124" s="16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12"/>
      <c r="AX124" s="12"/>
      <c r="AY124" s="12"/>
      <c r="AZ124" s="8"/>
      <c r="BA124" s="8"/>
      <c r="BB124" s="8"/>
      <c r="CG124"/>
    </row>
    <row r="125" spans="1:85">
      <c r="A125" s="8"/>
      <c r="B125" s="8"/>
      <c r="C125" s="8"/>
      <c r="D125" s="8"/>
      <c r="E125" s="8"/>
      <c r="F125" s="12"/>
      <c r="G125" s="16"/>
      <c r="H125" s="16"/>
      <c r="I125" s="16"/>
      <c r="J125" s="16"/>
      <c r="K125" s="16"/>
      <c r="L125" s="16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12"/>
      <c r="AX125" s="12"/>
      <c r="AY125" s="12"/>
      <c r="AZ125" s="8"/>
      <c r="BA125" s="8"/>
      <c r="BB125" s="8"/>
      <c r="CG125"/>
    </row>
    <row r="126" spans="1:85">
      <c r="A126" s="8"/>
      <c r="B126" s="8"/>
      <c r="C126" s="8"/>
      <c r="D126" s="8"/>
      <c r="E126" s="8"/>
      <c r="F126" s="12"/>
      <c r="G126" s="16"/>
      <c r="H126" s="16"/>
      <c r="I126" s="16"/>
      <c r="J126" s="16"/>
      <c r="K126" s="16"/>
      <c r="L126" s="16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12"/>
      <c r="AX126" s="12"/>
      <c r="AY126" s="12"/>
      <c r="AZ126" s="8"/>
      <c r="BA126" s="8"/>
      <c r="BB126" s="8"/>
      <c r="CG126"/>
    </row>
    <row r="127" spans="1:85">
      <c r="A127" s="8"/>
      <c r="B127" s="8"/>
      <c r="C127" s="8"/>
      <c r="D127" s="8"/>
      <c r="E127" s="8"/>
      <c r="F127" s="12"/>
      <c r="G127" s="16"/>
      <c r="H127" s="16"/>
      <c r="I127" s="16"/>
      <c r="J127" s="16"/>
      <c r="K127" s="16"/>
      <c r="L127" s="16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12"/>
      <c r="AX127" s="12"/>
      <c r="AY127" s="12"/>
      <c r="AZ127" s="8"/>
      <c r="BA127" s="8"/>
      <c r="BB127" s="8"/>
      <c r="CG127"/>
    </row>
    <row r="128" spans="1:85">
      <c r="A128" s="8"/>
      <c r="B128" s="8"/>
      <c r="C128" s="8"/>
      <c r="D128" s="8"/>
      <c r="E128" s="8"/>
      <c r="F128" s="12"/>
      <c r="G128" s="16"/>
      <c r="H128" s="16"/>
      <c r="I128" s="16"/>
      <c r="J128" s="16"/>
      <c r="K128" s="16"/>
      <c r="L128" s="16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12"/>
      <c r="AX128" s="12"/>
      <c r="AY128" s="12"/>
      <c r="AZ128" s="8"/>
      <c r="BA128" s="8"/>
      <c r="BB128" s="8"/>
      <c r="CG128"/>
    </row>
    <row r="129" spans="1:85">
      <c r="A129" s="8"/>
      <c r="B129" s="8"/>
      <c r="C129" s="8"/>
      <c r="D129" s="8"/>
      <c r="E129" s="8"/>
      <c r="F129" s="12"/>
      <c r="G129" s="16"/>
      <c r="H129" s="16"/>
      <c r="I129" s="16"/>
      <c r="J129" s="16"/>
      <c r="K129" s="16"/>
      <c r="L129" s="16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12"/>
      <c r="AX129" s="12"/>
      <c r="AY129" s="12"/>
      <c r="AZ129" s="8"/>
      <c r="BA129" s="8"/>
      <c r="BB129" s="8"/>
      <c r="CG129"/>
    </row>
    <row r="130" spans="1:85">
      <c r="A130" s="8"/>
      <c r="B130" s="8"/>
      <c r="C130" s="8"/>
      <c r="D130" s="8"/>
      <c r="E130" s="8"/>
      <c r="F130" s="12"/>
      <c r="G130" s="16"/>
      <c r="H130" s="16"/>
      <c r="I130" s="16"/>
      <c r="J130" s="16"/>
      <c r="K130" s="16"/>
      <c r="L130" s="16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12"/>
      <c r="AX130" s="12"/>
      <c r="AY130" s="12"/>
      <c r="AZ130" s="8"/>
      <c r="BA130" s="8"/>
      <c r="BB130" s="8"/>
      <c r="CG130"/>
    </row>
    <row r="131" spans="1:85">
      <c r="A131" s="8"/>
      <c r="B131" s="8"/>
      <c r="C131" s="8"/>
      <c r="D131" s="8"/>
      <c r="E131" s="8"/>
      <c r="F131" s="12"/>
      <c r="G131" s="16"/>
      <c r="H131" s="16"/>
      <c r="I131" s="16"/>
      <c r="J131" s="16"/>
      <c r="K131" s="16"/>
      <c r="L131" s="16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12"/>
      <c r="AX131" s="12"/>
      <c r="AY131" s="12"/>
      <c r="AZ131" s="8"/>
      <c r="BA131" s="8"/>
      <c r="BB131" s="8"/>
      <c r="CG131"/>
    </row>
    <row r="132" spans="1:85">
      <c r="A132" s="8"/>
      <c r="B132" s="8"/>
      <c r="C132" s="8"/>
      <c r="D132" s="8"/>
      <c r="E132" s="8"/>
      <c r="F132" s="12"/>
      <c r="G132" s="16"/>
      <c r="H132" s="16"/>
      <c r="I132" s="16"/>
      <c r="J132" s="16"/>
      <c r="K132" s="16"/>
      <c r="L132" s="16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12"/>
      <c r="AX132" s="12"/>
      <c r="AY132" s="12"/>
      <c r="AZ132" s="8"/>
      <c r="BA132" s="8"/>
      <c r="BB132" s="8"/>
      <c r="CG132"/>
    </row>
    <row r="133" spans="1:85">
      <c r="A133" s="8"/>
      <c r="B133" s="8"/>
      <c r="C133" s="8"/>
      <c r="D133" s="8"/>
      <c r="E133" s="8"/>
      <c r="F133" s="12"/>
      <c r="G133" s="16"/>
      <c r="H133" s="16"/>
      <c r="I133" s="16"/>
      <c r="J133" s="16"/>
      <c r="K133" s="16"/>
      <c r="L133" s="16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12"/>
      <c r="AX133" s="12"/>
      <c r="AY133" s="12"/>
      <c r="AZ133" s="8"/>
      <c r="BA133" s="8"/>
      <c r="BB133" s="8"/>
      <c r="CG133"/>
    </row>
    <row r="134" spans="1:85">
      <c r="A134" s="8"/>
      <c r="B134" s="8"/>
      <c r="C134" s="8"/>
      <c r="D134" s="8"/>
      <c r="E134" s="8"/>
      <c r="F134" s="12"/>
      <c r="G134" s="16"/>
      <c r="H134" s="16"/>
      <c r="I134" s="16"/>
      <c r="J134" s="16"/>
      <c r="K134" s="16"/>
      <c r="L134" s="16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12"/>
      <c r="AX134" s="12"/>
      <c r="AY134" s="12"/>
      <c r="AZ134" s="8"/>
      <c r="BA134" s="8"/>
      <c r="BB134" s="8"/>
      <c r="CG134"/>
    </row>
    <row r="135" spans="1:85">
      <c r="A135" s="8"/>
      <c r="B135" s="8"/>
      <c r="C135" s="8"/>
      <c r="D135" s="8"/>
      <c r="E135" s="8"/>
      <c r="F135" s="12"/>
      <c r="G135" s="16"/>
      <c r="H135" s="16"/>
      <c r="I135" s="16"/>
      <c r="J135" s="16"/>
      <c r="K135" s="16"/>
      <c r="L135" s="16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12"/>
      <c r="AX135" s="12"/>
      <c r="AY135" s="12"/>
      <c r="AZ135" s="8"/>
      <c r="BA135" s="8"/>
      <c r="BB135" s="8"/>
      <c r="CG135"/>
    </row>
    <row r="136" spans="1:85">
      <c r="A136" s="8"/>
      <c r="B136" s="8"/>
      <c r="C136" s="8"/>
      <c r="D136" s="8"/>
      <c r="E136" s="8"/>
      <c r="F136" s="12"/>
      <c r="G136" s="16"/>
      <c r="H136" s="16"/>
      <c r="I136" s="16"/>
      <c r="J136" s="16"/>
      <c r="K136" s="16"/>
      <c r="L136" s="16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12"/>
      <c r="AX136" s="12"/>
      <c r="AY136" s="12"/>
      <c r="AZ136" s="8"/>
      <c r="BA136" s="8"/>
      <c r="BB136" s="8"/>
      <c r="CG136"/>
    </row>
    <row r="137" spans="1:85">
      <c r="A137" s="8"/>
      <c r="B137" s="8"/>
      <c r="C137" s="8"/>
      <c r="D137" s="8"/>
      <c r="E137" s="8"/>
      <c r="F137" s="12"/>
      <c r="G137" s="16"/>
      <c r="H137" s="16"/>
      <c r="I137" s="16"/>
      <c r="J137" s="16"/>
      <c r="K137" s="16"/>
      <c r="L137" s="16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12"/>
      <c r="AX137" s="12"/>
      <c r="AY137" s="12"/>
      <c r="AZ137" s="8"/>
      <c r="BA137" s="8"/>
      <c r="BB137" s="8"/>
      <c r="CG137"/>
    </row>
    <row r="138" spans="1:85">
      <c r="A138" s="8"/>
      <c r="B138" s="8"/>
      <c r="C138" s="8"/>
      <c r="D138" s="8"/>
      <c r="E138" s="8"/>
      <c r="F138" s="12"/>
      <c r="G138" s="16"/>
      <c r="H138" s="16"/>
      <c r="I138" s="16"/>
      <c r="J138" s="16"/>
      <c r="K138" s="16"/>
      <c r="L138" s="16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12"/>
      <c r="AX138" s="12"/>
      <c r="AY138" s="12"/>
      <c r="AZ138" s="8"/>
      <c r="BA138" s="8"/>
      <c r="BB138" s="8"/>
      <c r="CG138"/>
    </row>
    <row r="139" spans="1:85">
      <c r="A139" s="8"/>
      <c r="B139" s="8"/>
      <c r="C139" s="8"/>
      <c r="D139" s="8"/>
      <c r="E139" s="8"/>
      <c r="F139" s="12"/>
      <c r="G139" s="16"/>
      <c r="H139" s="16"/>
      <c r="I139" s="16"/>
      <c r="J139" s="16"/>
      <c r="K139" s="16"/>
      <c r="L139" s="16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12"/>
      <c r="AX139" s="12"/>
      <c r="AY139" s="12"/>
      <c r="AZ139" s="8"/>
      <c r="BA139" s="8"/>
      <c r="BB139" s="8"/>
      <c r="CG139"/>
    </row>
    <row r="140" spans="1:85">
      <c r="A140" s="8"/>
      <c r="B140" s="8"/>
      <c r="C140" s="8"/>
      <c r="D140" s="8"/>
      <c r="E140" s="8"/>
      <c r="F140" s="12"/>
      <c r="G140" s="16"/>
      <c r="H140" s="16"/>
      <c r="I140" s="16"/>
      <c r="J140" s="16"/>
      <c r="K140" s="16"/>
      <c r="L140" s="16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12"/>
      <c r="AX140" s="12"/>
      <c r="AY140" s="12"/>
      <c r="AZ140" s="8"/>
      <c r="BA140" s="8"/>
      <c r="BB140" s="8"/>
      <c r="CG140"/>
    </row>
    <row r="141" spans="1:85">
      <c r="A141" s="8"/>
      <c r="B141" s="8"/>
      <c r="C141" s="8"/>
      <c r="D141" s="8"/>
      <c r="E141" s="8"/>
      <c r="F141" s="12"/>
      <c r="G141" s="16"/>
      <c r="H141" s="16"/>
      <c r="I141" s="16"/>
      <c r="J141" s="16"/>
      <c r="K141" s="16"/>
      <c r="L141" s="16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12"/>
      <c r="AX141" s="12"/>
      <c r="AY141" s="12"/>
      <c r="AZ141" s="8"/>
      <c r="BA141" s="8"/>
      <c r="BB141" s="8"/>
      <c r="CG141"/>
    </row>
    <row r="142" spans="1:85">
      <c r="A142" s="8"/>
      <c r="B142" s="8"/>
      <c r="C142" s="8"/>
      <c r="D142" s="8"/>
      <c r="E142" s="8"/>
      <c r="F142" s="12"/>
      <c r="G142" s="16"/>
      <c r="H142" s="16"/>
      <c r="I142" s="16"/>
      <c r="J142" s="16"/>
      <c r="K142" s="16"/>
      <c r="L142" s="16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12"/>
      <c r="AX142" s="12"/>
      <c r="AY142" s="12"/>
      <c r="AZ142" s="8"/>
      <c r="BA142" s="8"/>
      <c r="BB142" s="8"/>
      <c r="CG142"/>
    </row>
    <row r="143" spans="1:85">
      <c r="A143" s="8"/>
      <c r="B143" s="8"/>
      <c r="C143" s="8"/>
      <c r="D143" s="8"/>
      <c r="E143" s="8"/>
      <c r="F143" s="12"/>
      <c r="G143" s="16"/>
      <c r="H143" s="16"/>
      <c r="I143" s="16"/>
      <c r="J143" s="16"/>
      <c r="K143" s="16"/>
      <c r="L143" s="16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12"/>
      <c r="AX143" s="12"/>
      <c r="AY143" s="12"/>
      <c r="AZ143" s="8"/>
      <c r="BA143" s="8"/>
      <c r="BB143" s="8"/>
      <c r="CG143"/>
    </row>
    <row r="144" spans="1:85">
      <c r="A144" s="8"/>
      <c r="B144" s="8"/>
      <c r="C144" s="8"/>
      <c r="D144" s="8"/>
      <c r="E144" s="8"/>
      <c r="F144" s="12"/>
      <c r="G144" s="16"/>
      <c r="H144" s="16"/>
      <c r="I144" s="16"/>
      <c r="J144" s="16"/>
      <c r="K144" s="16"/>
      <c r="L144" s="16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12"/>
      <c r="AX144" s="12"/>
      <c r="AY144" s="12"/>
      <c r="AZ144" s="8"/>
      <c r="BA144" s="8"/>
      <c r="BB144" s="8"/>
      <c r="CG144"/>
    </row>
    <row r="145" spans="1:85">
      <c r="A145" s="8"/>
      <c r="B145" s="8"/>
      <c r="C145" s="8"/>
      <c r="D145" s="8"/>
      <c r="E145" s="8"/>
      <c r="F145" s="12"/>
      <c r="G145" s="16"/>
      <c r="H145" s="16"/>
      <c r="I145" s="16"/>
      <c r="J145" s="16"/>
      <c r="K145" s="16"/>
      <c r="L145" s="16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12"/>
      <c r="AX145" s="12"/>
      <c r="AY145" s="12"/>
      <c r="AZ145" s="8"/>
      <c r="BA145" s="8"/>
      <c r="BB145" s="8"/>
      <c r="CG145"/>
    </row>
    <row r="146" spans="1:85">
      <c r="A146" s="8"/>
      <c r="B146" s="8"/>
      <c r="C146" s="8"/>
      <c r="D146" s="8"/>
      <c r="E146" s="8"/>
      <c r="F146" s="12"/>
      <c r="G146" s="16"/>
      <c r="H146" s="16"/>
      <c r="I146" s="16"/>
      <c r="J146" s="16"/>
      <c r="K146" s="16"/>
      <c r="L146" s="16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12"/>
      <c r="AX146" s="12"/>
      <c r="AY146" s="12"/>
      <c r="AZ146" s="8"/>
      <c r="BA146" s="8"/>
      <c r="BB146" s="8"/>
      <c r="CG146"/>
    </row>
    <row r="147" spans="1:85">
      <c r="A147" s="8"/>
      <c r="B147" s="8"/>
      <c r="C147" s="8"/>
      <c r="D147" s="8"/>
      <c r="E147" s="8"/>
      <c r="F147" s="12"/>
      <c r="G147" s="16"/>
      <c r="H147" s="16"/>
      <c r="I147" s="16"/>
      <c r="J147" s="16"/>
      <c r="K147" s="16"/>
      <c r="L147" s="16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12"/>
      <c r="AX147" s="12"/>
      <c r="AY147" s="12"/>
      <c r="AZ147" s="8"/>
      <c r="BA147" s="8"/>
      <c r="BB147" s="8"/>
      <c r="CG147"/>
    </row>
    <row r="148" spans="1:85">
      <c r="A148" s="8"/>
      <c r="B148" s="8"/>
      <c r="C148" s="8"/>
      <c r="D148" s="8"/>
      <c r="E148" s="8"/>
      <c r="F148" s="12"/>
      <c r="G148" s="16"/>
      <c r="H148" s="16"/>
      <c r="I148" s="16"/>
      <c r="J148" s="16"/>
      <c r="K148" s="16"/>
      <c r="L148" s="16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12"/>
      <c r="AX148" s="12"/>
      <c r="AY148" s="12"/>
      <c r="AZ148" s="8"/>
      <c r="BA148" s="8"/>
      <c r="BB148" s="8"/>
      <c r="CG148"/>
    </row>
    <row r="149" spans="1:85">
      <c r="A149" s="8"/>
      <c r="B149" s="8"/>
      <c r="C149" s="8"/>
      <c r="D149" s="8"/>
      <c r="E149" s="8"/>
      <c r="F149" s="12"/>
      <c r="G149" s="16"/>
      <c r="H149" s="16"/>
      <c r="I149" s="16"/>
      <c r="J149" s="16"/>
      <c r="K149" s="16"/>
      <c r="L149" s="16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12"/>
      <c r="AX149" s="12"/>
      <c r="AY149" s="12"/>
      <c r="AZ149" s="8"/>
      <c r="BA149" s="8"/>
      <c r="BB149" s="8"/>
      <c r="CG149"/>
    </row>
    <row r="150" spans="1:85">
      <c r="A150" s="8"/>
      <c r="B150" s="8"/>
      <c r="C150" s="8"/>
      <c r="D150" s="8"/>
      <c r="E150" s="8"/>
      <c r="F150" s="12"/>
      <c r="G150" s="16"/>
      <c r="H150" s="16"/>
      <c r="I150" s="16"/>
      <c r="J150" s="16"/>
      <c r="K150" s="16"/>
      <c r="L150" s="16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12"/>
      <c r="AX150" s="12"/>
      <c r="AY150" s="12"/>
      <c r="AZ150" s="8"/>
      <c r="BA150" s="8"/>
      <c r="BB150" s="8"/>
      <c r="CG150"/>
    </row>
    <row r="151" spans="1:85">
      <c r="A151" s="8"/>
      <c r="B151" s="8"/>
      <c r="C151" s="8"/>
      <c r="D151" s="8"/>
      <c r="E151" s="8"/>
      <c r="F151" s="12"/>
      <c r="G151" s="16"/>
      <c r="H151" s="16"/>
      <c r="I151" s="16"/>
      <c r="J151" s="16"/>
      <c r="K151" s="16"/>
      <c r="L151" s="16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12"/>
      <c r="AX151" s="12"/>
      <c r="AY151" s="12"/>
      <c r="AZ151" s="8"/>
      <c r="BA151" s="8"/>
      <c r="BB151" s="8"/>
      <c r="CG151"/>
    </row>
    <row r="152" spans="1:85">
      <c r="A152" s="8"/>
      <c r="B152" s="8"/>
      <c r="C152" s="8"/>
      <c r="D152" s="8"/>
      <c r="E152" s="8"/>
      <c r="F152" s="12"/>
      <c r="G152" s="16"/>
      <c r="H152" s="16"/>
      <c r="I152" s="16"/>
      <c r="J152" s="16"/>
      <c r="K152" s="16"/>
      <c r="L152" s="16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12"/>
      <c r="AX152" s="12"/>
      <c r="AY152" s="12"/>
      <c r="AZ152" s="8"/>
      <c r="BA152" s="8"/>
      <c r="BB152" s="8"/>
      <c r="CG152"/>
    </row>
    <row r="153" spans="1:85">
      <c r="A153" s="8"/>
      <c r="B153" s="8"/>
      <c r="C153" s="8"/>
      <c r="D153" s="8"/>
      <c r="E153" s="8"/>
      <c r="F153" s="12"/>
      <c r="G153" s="16"/>
      <c r="H153" s="16"/>
      <c r="I153" s="16"/>
      <c r="J153" s="16"/>
      <c r="K153" s="16"/>
      <c r="L153" s="16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12"/>
      <c r="AX153" s="12"/>
      <c r="AY153" s="12"/>
      <c r="AZ153" s="8"/>
      <c r="BA153" s="8"/>
      <c r="BB153" s="8"/>
      <c r="CG153"/>
    </row>
    <row r="154" spans="1:85">
      <c r="A154" s="8"/>
      <c r="B154" s="8"/>
      <c r="C154" s="8"/>
      <c r="D154" s="8"/>
      <c r="E154" s="8"/>
      <c r="F154" s="12"/>
      <c r="G154" s="16"/>
      <c r="H154" s="16"/>
      <c r="I154" s="16"/>
      <c r="J154" s="16"/>
      <c r="K154" s="16"/>
      <c r="L154" s="16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12"/>
      <c r="AX154" s="12"/>
      <c r="AY154" s="12"/>
      <c r="AZ154" s="8"/>
      <c r="BA154" s="8"/>
      <c r="BB154" s="8"/>
      <c r="CG154"/>
    </row>
    <row r="155" spans="1:85">
      <c r="A155" s="8"/>
      <c r="B155" s="8"/>
      <c r="C155" s="8"/>
      <c r="D155" s="8"/>
      <c r="E155" s="8"/>
      <c r="F155" s="12"/>
      <c r="G155" s="16"/>
      <c r="H155" s="16"/>
      <c r="I155" s="16"/>
      <c r="J155" s="16"/>
      <c r="K155" s="16"/>
      <c r="L155" s="16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12"/>
      <c r="AX155" s="12"/>
      <c r="AY155" s="12"/>
      <c r="AZ155" s="8"/>
      <c r="BA155" s="8"/>
      <c r="BB155" s="8"/>
      <c r="CG155"/>
    </row>
    <row r="156" spans="1:85">
      <c r="A156" s="8"/>
      <c r="B156" s="8"/>
      <c r="C156" s="8"/>
      <c r="D156" s="8"/>
      <c r="E156" s="8"/>
      <c r="F156" s="12"/>
      <c r="G156" s="16"/>
      <c r="H156" s="16"/>
      <c r="I156" s="16"/>
      <c r="J156" s="16"/>
      <c r="K156" s="16"/>
      <c r="L156" s="16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12"/>
      <c r="AX156" s="12"/>
      <c r="AY156" s="12"/>
      <c r="AZ156" s="8"/>
      <c r="BA156" s="8"/>
      <c r="BB156" s="8"/>
      <c r="CG156"/>
    </row>
    <row r="157" spans="1:85">
      <c r="A157" s="8"/>
      <c r="B157" s="8"/>
      <c r="C157" s="8"/>
      <c r="D157" s="8"/>
      <c r="E157" s="8"/>
      <c r="F157" s="12"/>
      <c r="G157" s="16"/>
      <c r="H157" s="16"/>
      <c r="I157" s="16"/>
      <c r="J157" s="16"/>
      <c r="K157" s="16"/>
      <c r="L157" s="16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12"/>
      <c r="AX157" s="12"/>
      <c r="AY157" s="12"/>
      <c r="AZ157" s="8"/>
      <c r="BA157" s="8"/>
      <c r="BB157" s="8"/>
      <c r="CG157"/>
    </row>
    <row r="158" spans="1:85">
      <c r="A158" s="8"/>
      <c r="B158" s="8"/>
      <c r="C158" s="8"/>
      <c r="D158" s="8"/>
      <c r="E158" s="8"/>
      <c r="F158" s="12"/>
      <c r="G158" s="16"/>
      <c r="H158" s="16"/>
      <c r="I158" s="16"/>
      <c r="J158" s="16"/>
      <c r="K158" s="16"/>
      <c r="L158" s="16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12"/>
      <c r="AX158" s="12"/>
      <c r="AY158" s="12"/>
      <c r="AZ158" s="8"/>
      <c r="BA158" s="8"/>
      <c r="BB158" s="8"/>
      <c r="CG158"/>
    </row>
    <row r="159" spans="1:85">
      <c r="A159" s="8"/>
      <c r="B159" s="8"/>
      <c r="C159" s="8"/>
      <c r="D159" s="8"/>
      <c r="E159" s="8"/>
      <c r="F159" s="12"/>
      <c r="G159" s="16"/>
      <c r="H159" s="16"/>
      <c r="I159" s="16"/>
      <c r="J159" s="16"/>
      <c r="K159" s="16"/>
      <c r="L159" s="16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12"/>
      <c r="AX159" s="12"/>
      <c r="AY159" s="12"/>
      <c r="AZ159" s="8"/>
      <c r="BA159" s="8"/>
      <c r="BB159" s="8"/>
      <c r="CG159"/>
    </row>
    <row r="160" spans="1:85">
      <c r="A160" s="8"/>
      <c r="B160" s="8"/>
      <c r="C160" s="8"/>
      <c r="D160" s="8"/>
      <c r="E160" s="8"/>
      <c r="F160" s="12"/>
      <c r="G160" s="16"/>
      <c r="H160" s="16"/>
      <c r="I160" s="16"/>
      <c r="J160" s="16"/>
      <c r="K160" s="16"/>
      <c r="L160" s="16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12"/>
      <c r="AX160" s="12"/>
      <c r="AY160" s="12"/>
      <c r="AZ160" s="8"/>
      <c r="BA160" s="8"/>
      <c r="BB160" s="8"/>
      <c r="CG160"/>
    </row>
    <row r="161" spans="1:85">
      <c r="A161" s="8"/>
      <c r="B161" s="8"/>
      <c r="C161" s="8"/>
      <c r="D161" s="8"/>
      <c r="E161" s="8"/>
      <c r="F161" s="12"/>
      <c r="G161" s="16"/>
      <c r="H161" s="16"/>
      <c r="I161" s="16"/>
      <c r="J161" s="16"/>
      <c r="K161" s="16"/>
      <c r="L161" s="16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12"/>
      <c r="AX161" s="12"/>
      <c r="AY161" s="12"/>
      <c r="AZ161" s="8"/>
      <c r="BA161" s="8"/>
      <c r="BB161" s="8"/>
      <c r="CG161"/>
    </row>
    <row r="162" spans="1:85">
      <c r="A162" s="8"/>
      <c r="B162" s="8"/>
      <c r="C162" s="8"/>
      <c r="D162" s="8"/>
      <c r="E162" s="8"/>
      <c r="F162" s="12"/>
      <c r="G162" s="16"/>
      <c r="H162" s="16"/>
      <c r="I162" s="16"/>
      <c r="J162" s="16"/>
      <c r="K162" s="16"/>
      <c r="L162" s="16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12"/>
      <c r="AX162" s="12"/>
      <c r="AY162" s="12"/>
      <c r="AZ162" s="8"/>
      <c r="BA162" s="8"/>
      <c r="BB162" s="8"/>
      <c r="CG162"/>
    </row>
    <row r="163" spans="1:85">
      <c r="A163" s="8"/>
      <c r="B163" s="8"/>
      <c r="C163" s="8"/>
      <c r="D163" s="8"/>
      <c r="E163" s="8"/>
      <c r="F163" s="12"/>
      <c r="G163" s="16"/>
      <c r="H163" s="16"/>
      <c r="I163" s="16"/>
      <c r="J163" s="16"/>
      <c r="K163" s="16"/>
      <c r="L163" s="16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12"/>
      <c r="AX163" s="12"/>
      <c r="AY163" s="12"/>
      <c r="AZ163" s="8"/>
      <c r="BA163" s="8"/>
      <c r="BB163" s="8"/>
      <c r="CG163"/>
    </row>
    <row r="164" spans="1:85">
      <c r="A164" s="8"/>
      <c r="B164" s="8"/>
      <c r="C164" s="8"/>
      <c r="D164" s="8"/>
      <c r="E164" s="8"/>
      <c r="F164" s="12"/>
      <c r="G164" s="16"/>
      <c r="H164" s="16"/>
      <c r="I164" s="16"/>
      <c r="J164" s="16"/>
      <c r="K164" s="16"/>
      <c r="L164" s="16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12"/>
      <c r="AX164" s="12"/>
      <c r="AY164" s="12"/>
      <c r="AZ164" s="8"/>
      <c r="BA164" s="8"/>
      <c r="BB164" s="8"/>
      <c r="CG164"/>
    </row>
    <row r="165" spans="1:85">
      <c r="A165" s="8"/>
      <c r="B165" s="8"/>
      <c r="C165" s="8"/>
      <c r="D165" s="8"/>
      <c r="E165" s="8"/>
      <c r="F165" s="12"/>
      <c r="G165" s="16"/>
      <c r="H165" s="16"/>
      <c r="I165" s="16"/>
      <c r="J165" s="16"/>
      <c r="K165" s="16"/>
      <c r="L165" s="16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12"/>
      <c r="AX165" s="12"/>
      <c r="AY165" s="12"/>
      <c r="AZ165" s="8"/>
      <c r="BA165" s="8"/>
      <c r="BB165" s="8"/>
      <c r="CG165"/>
    </row>
    <row r="166" spans="1:85">
      <c r="A166" s="8"/>
      <c r="B166" s="8"/>
      <c r="C166" s="8"/>
      <c r="D166" s="8"/>
      <c r="E166" s="8"/>
      <c r="F166" s="12"/>
      <c r="G166" s="16"/>
      <c r="H166" s="16"/>
      <c r="I166" s="16"/>
      <c r="J166" s="16"/>
      <c r="K166" s="16"/>
      <c r="L166" s="16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12"/>
      <c r="AX166" s="12"/>
      <c r="AY166" s="12"/>
      <c r="AZ166" s="8"/>
      <c r="BA166" s="8"/>
      <c r="BB166" s="8"/>
      <c r="CG166"/>
    </row>
    <row r="167" spans="1:85">
      <c r="A167" s="8"/>
      <c r="B167" s="8"/>
      <c r="C167" s="8"/>
      <c r="D167" s="8"/>
      <c r="E167" s="8"/>
      <c r="F167" s="12"/>
      <c r="G167" s="16"/>
      <c r="H167" s="16"/>
      <c r="I167" s="16"/>
      <c r="J167" s="16"/>
      <c r="K167" s="16"/>
      <c r="L167" s="16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12"/>
      <c r="AX167" s="12"/>
      <c r="AY167" s="12"/>
      <c r="AZ167" s="8"/>
      <c r="BA167" s="8"/>
      <c r="BB167" s="8"/>
      <c r="CG167"/>
    </row>
    <row r="168" spans="1:85">
      <c r="A168" s="8"/>
      <c r="B168" s="8"/>
      <c r="C168" s="8"/>
      <c r="D168" s="8"/>
      <c r="E168" s="8"/>
      <c r="F168" s="12"/>
      <c r="G168" s="16"/>
      <c r="H168" s="16"/>
      <c r="I168" s="16"/>
      <c r="J168" s="16"/>
      <c r="K168" s="16"/>
      <c r="L168" s="16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12"/>
      <c r="AX168" s="12"/>
      <c r="AY168" s="12"/>
      <c r="AZ168" s="8"/>
      <c r="BA168" s="8"/>
      <c r="BB168" s="8"/>
      <c r="CG168"/>
    </row>
    <row r="169" spans="1:85">
      <c r="A169" s="8"/>
      <c r="B169" s="8"/>
      <c r="C169" s="8"/>
      <c r="D169" s="8"/>
      <c r="E169" s="8"/>
      <c r="F169" s="12"/>
      <c r="G169" s="16"/>
      <c r="H169" s="16"/>
      <c r="I169" s="16"/>
      <c r="J169" s="16"/>
      <c r="K169" s="16"/>
      <c r="L169" s="16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12"/>
      <c r="AX169" s="12"/>
      <c r="AY169" s="12"/>
      <c r="AZ169" s="8"/>
      <c r="BA169" s="8"/>
      <c r="BB169" s="8"/>
      <c r="CG169"/>
    </row>
    <row r="170" spans="1:85">
      <c r="A170" s="8"/>
      <c r="B170" s="8"/>
      <c r="C170" s="8"/>
      <c r="D170" s="8"/>
      <c r="E170" s="8"/>
      <c r="F170" s="12"/>
      <c r="G170" s="16"/>
      <c r="H170" s="16"/>
      <c r="I170" s="16"/>
      <c r="J170" s="16"/>
      <c r="K170" s="16"/>
      <c r="L170" s="16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12"/>
      <c r="AX170" s="12"/>
      <c r="AY170" s="12"/>
      <c r="AZ170" s="8"/>
      <c r="BA170" s="8"/>
      <c r="BB170" s="8"/>
      <c r="CG170"/>
    </row>
    <row r="171" spans="1:85">
      <c r="A171" s="8"/>
      <c r="B171" s="8"/>
      <c r="C171" s="8"/>
      <c r="D171" s="8"/>
      <c r="E171" s="8"/>
      <c r="F171" s="12"/>
      <c r="G171" s="16"/>
      <c r="H171" s="16"/>
      <c r="I171" s="16"/>
      <c r="J171" s="16"/>
      <c r="K171" s="16"/>
      <c r="L171" s="16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12"/>
      <c r="AX171" s="12"/>
      <c r="AY171" s="12"/>
      <c r="AZ171" s="8"/>
      <c r="BA171" s="8"/>
      <c r="BB171" s="8"/>
      <c r="CG171"/>
    </row>
    <row r="172" spans="1:85">
      <c r="A172" s="8"/>
      <c r="B172" s="8"/>
      <c r="C172" s="8"/>
      <c r="D172" s="8"/>
      <c r="E172" s="8"/>
      <c r="F172" s="12"/>
      <c r="G172" s="12"/>
      <c r="H172" s="12"/>
      <c r="I172" s="12"/>
      <c r="J172" s="12"/>
      <c r="K172" s="12"/>
      <c r="L172" s="12"/>
      <c r="M172" s="16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12"/>
      <c r="AX172" s="12"/>
      <c r="AY172" s="12"/>
      <c r="AZ172" s="8"/>
      <c r="BA172" s="8"/>
      <c r="BB172" s="8"/>
    </row>
    <row r="173" spans="1:85">
      <c r="A173" s="8"/>
      <c r="B173" s="8"/>
      <c r="C173" s="8"/>
      <c r="D173" s="8"/>
      <c r="E173" s="8"/>
      <c r="F173" s="12"/>
      <c r="G173" s="12"/>
      <c r="H173" s="12"/>
      <c r="I173" s="12"/>
      <c r="J173" s="12"/>
      <c r="K173" s="12"/>
      <c r="L173" s="12"/>
      <c r="M173" s="16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12"/>
      <c r="AX173" s="12"/>
      <c r="AY173" s="12"/>
      <c r="AZ173" s="8"/>
      <c r="BA173" s="8"/>
      <c r="BB173" s="8"/>
    </row>
    <row r="174" spans="1:85">
      <c r="A174" s="8"/>
      <c r="B174" s="8"/>
      <c r="C174" s="8"/>
      <c r="D174" s="8"/>
      <c r="E174" s="8"/>
      <c r="F174" s="12"/>
      <c r="G174" s="12"/>
      <c r="H174" s="12"/>
      <c r="I174" s="12"/>
      <c r="J174" s="12"/>
      <c r="K174" s="12"/>
      <c r="L174" s="12"/>
      <c r="M174" s="16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12"/>
      <c r="AX174" s="12"/>
      <c r="AY174" s="12"/>
      <c r="AZ174" s="8"/>
      <c r="BA174" s="8"/>
      <c r="BB174" s="8"/>
    </row>
    <row r="175" spans="1:85">
      <c r="A175" s="8"/>
      <c r="B175" s="8"/>
      <c r="C175" s="8"/>
      <c r="D175" s="8"/>
      <c r="E175" s="8"/>
      <c r="F175" s="12"/>
      <c r="G175" s="12"/>
      <c r="H175" s="12"/>
      <c r="I175" s="12"/>
      <c r="J175" s="12"/>
      <c r="K175" s="12"/>
      <c r="L175" s="12"/>
      <c r="M175" s="16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12"/>
      <c r="AX175" s="12"/>
      <c r="AY175" s="12"/>
      <c r="AZ175" s="8"/>
      <c r="BA175" s="8"/>
      <c r="BB175" s="8"/>
    </row>
    <row r="176" spans="1:85">
      <c r="A176" s="8"/>
      <c r="B176" s="8"/>
      <c r="C176" s="8"/>
      <c r="D176" s="8"/>
      <c r="E176" s="8"/>
      <c r="F176" s="12"/>
      <c r="G176" s="12"/>
      <c r="H176" s="12"/>
      <c r="I176" s="12"/>
      <c r="J176" s="12"/>
      <c r="K176" s="12"/>
      <c r="L176" s="12"/>
      <c r="M176" s="16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12"/>
      <c r="AX176" s="12"/>
      <c r="AY176" s="12"/>
      <c r="AZ176" s="8"/>
      <c r="BA176" s="8"/>
      <c r="BB176" s="8"/>
    </row>
    <row r="177" spans="1:54">
      <c r="A177" s="8"/>
      <c r="B177" s="8"/>
      <c r="C177" s="8"/>
      <c r="D177" s="8"/>
      <c r="E177" s="8"/>
      <c r="F177" s="12"/>
      <c r="G177" s="12"/>
      <c r="H177" s="12"/>
      <c r="I177" s="12"/>
      <c r="J177" s="12"/>
      <c r="K177" s="12"/>
      <c r="L177" s="12"/>
      <c r="M177" s="16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12"/>
      <c r="AX177" s="12"/>
      <c r="AY177" s="12"/>
      <c r="AZ177" s="8"/>
      <c r="BA177" s="8"/>
      <c r="BB177" s="8"/>
    </row>
    <row r="178" spans="1:54">
      <c r="A178" s="8"/>
      <c r="B178" s="8"/>
      <c r="C178" s="8"/>
      <c r="D178" s="8"/>
      <c r="E178" s="8"/>
      <c r="F178" s="12"/>
      <c r="G178" s="12"/>
      <c r="H178" s="12"/>
      <c r="I178" s="12"/>
      <c r="J178" s="12"/>
      <c r="K178" s="12"/>
      <c r="L178" s="12"/>
      <c r="M178" s="16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12"/>
      <c r="AX178" s="12"/>
      <c r="AY178" s="12"/>
      <c r="AZ178" s="8"/>
      <c r="BA178" s="8"/>
      <c r="BB178" s="8"/>
    </row>
    <row r="179" spans="1:54">
      <c r="A179" s="8"/>
      <c r="B179" s="8"/>
      <c r="C179" s="8"/>
      <c r="D179" s="8"/>
      <c r="E179" s="8"/>
      <c r="F179" s="12"/>
      <c r="G179" s="12"/>
      <c r="H179" s="12"/>
      <c r="I179" s="12"/>
      <c r="J179" s="12"/>
      <c r="K179" s="12"/>
      <c r="L179" s="12"/>
      <c r="M179" s="16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12"/>
      <c r="AX179" s="12"/>
      <c r="AY179" s="12"/>
      <c r="AZ179" s="8"/>
      <c r="BA179" s="8"/>
      <c r="BB179" s="8"/>
    </row>
    <row r="180" spans="1:54">
      <c r="A180" s="8"/>
      <c r="B180" s="8"/>
      <c r="C180" s="8"/>
      <c r="D180" s="8"/>
      <c r="E180" s="8"/>
      <c r="F180" s="12"/>
      <c r="G180" s="12"/>
      <c r="H180" s="12"/>
      <c r="I180" s="12"/>
      <c r="J180" s="12"/>
      <c r="K180" s="12"/>
      <c r="L180" s="12"/>
      <c r="M180" s="16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12"/>
      <c r="AX180" s="12"/>
      <c r="AY180" s="12"/>
      <c r="AZ180" s="8"/>
      <c r="BA180" s="8"/>
      <c r="BB180" s="8"/>
    </row>
    <row r="181" spans="1:54">
      <c r="A181" s="8"/>
      <c r="B181" s="8"/>
      <c r="C181" s="8"/>
      <c r="D181" s="8"/>
      <c r="E181" s="8"/>
      <c r="F181" s="12"/>
      <c r="G181" s="12"/>
      <c r="H181" s="12"/>
      <c r="I181" s="12"/>
      <c r="J181" s="12"/>
      <c r="K181" s="12"/>
      <c r="L181" s="12"/>
      <c r="M181" s="16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12"/>
      <c r="AX181" s="12"/>
      <c r="AY181" s="12"/>
      <c r="AZ181" s="8"/>
      <c r="BA181" s="8"/>
      <c r="BB181" s="8"/>
    </row>
    <row r="182" spans="1:54">
      <c r="A182" s="8"/>
      <c r="B182" s="8"/>
      <c r="C182" s="8"/>
      <c r="D182" s="8"/>
      <c r="E182" s="8"/>
      <c r="F182" s="12"/>
      <c r="G182" s="12"/>
      <c r="H182" s="12"/>
      <c r="I182" s="12"/>
      <c r="J182" s="12"/>
      <c r="K182" s="12"/>
      <c r="L182" s="12"/>
      <c r="M182" s="16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12"/>
      <c r="AX182" s="12"/>
      <c r="AY182" s="12"/>
      <c r="AZ182" s="8"/>
      <c r="BA182" s="8"/>
      <c r="BB182" s="8"/>
    </row>
    <row r="183" spans="1:54">
      <c r="A183" s="8"/>
      <c r="B183" s="8"/>
      <c r="C183" s="8"/>
      <c r="D183" s="8"/>
      <c r="E183" s="8"/>
      <c r="F183" s="12"/>
      <c r="G183" s="12"/>
      <c r="H183" s="12"/>
      <c r="I183" s="12"/>
      <c r="J183" s="12"/>
      <c r="K183" s="12"/>
      <c r="L183" s="12"/>
      <c r="M183" s="16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12"/>
      <c r="AX183" s="12"/>
      <c r="AY183" s="12"/>
      <c r="AZ183" s="8"/>
      <c r="BA183" s="8"/>
      <c r="BB183" s="8"/>
    </row>
    <row r="184" spans="1:54">
      <c r="A184" s="8"/>
      <c r="B184" s="8"/>
      <c r="C184" s="8"/>
      <c r="D184" s="8"/>
      <c r="E184" s="8"/>
      <c r="F184" s="12"/>
      <c r="G184" s="12"/>
      <c r="H184" s="12"/>
      <c r="I184" s="12"/>
      <c r="J184" s="12"/>
      <c r="K184" s="12"/>
      <c r="L184" s="12"/>
      <c r="M184" s="16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12"/>
      <c r="AX184" s="12"/>
      <c r="AY184" s="12"/>
      <c r="AZ184" s="8"/>
      <c r="BA184" s="8"/>
      <c r="BB184" s="8"/>
    </row>
    <row r="185" spans="1:54">
      <c r="A185" s="8"/>
      <c r="B185" s="8"/>
      <c r="C185" s="8"/>
      <c r="D185" s="8"/>
      <c r="E185" s="8"/>
      <c r="F185" s="12"/>
      <c r="G185" s="12"/>
      <c r="H185" s="12"/>
      <c r="I185" s="12"/>
      <c r="J185" s="12"/>
      <c r="K185" s="12"/>
      <c r="L185" s="12"/>
      <c r="M185" s="16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12"/>
      <c r="AX185" s="12"/>
      <c r="AY185" s="12"/>
      <c r="AZ185" s="8"/>
      <c r="BA185" s="8"/>
      <c r="BB185" s="8"/>
    </row>
    <row r="186" spans="1:54">
      <c r="A186" s="8"/>
      <c r="B186" s="8"/>
      <c r="C186" s="8"/>
      <c r="D186" s="8"/>
      <c r="E186" s="8"/>
      <c r="F186" s="12"/>
      <c r="G186" s="12"/>
      <c r="H186" s="12"/>
      <c r="I186" s="12"/>
      <c r="J186" s="12"/>
      <c r="K186" s="12"/>
      <c r="L186" s="12"/>
      <c r="M186" s="16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12"/>
      <c r="AX186" s="12"/>
      <c r="AY186" s="12"/>
      <c r="AZ186" s="8"/>
      <c r="BA186" s="8"/>
      <c r="BB186" s="8"/>
    </row>
    <row r="187" spans="1:54">
      <c r="A187" s="8"/>
      <c r="B187" s="8"/>
      <c r="C187" s="8"/>
      <c r="D187" s="8"/>
      <c r="E187" s="8"/>
      <c r="F187" s="12"/>
      <c r="G187" s="12"/>
      <c r="H187" s="12"/>
      <c r="I187" s="12"/>
      <c r="J187" s="12"/>
      <c r="K187" s="12"/>
      <c r="L187" s="12"/>
      <c r="M187" s="16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12"/>
      <c r="AX187" s="12"/>
      <c r="AY187" s="12"/>
      <c r="AZ187" s="8"/>
      <c r="BA187" s="8"/>
      <c r="BB187" s="8"/>
    </row>
    <row r="188" spans="1:54">
      <c r="A188" s="8"/>
      <c r="B188" s="8"/>
      <c r="C188" s="8"/>
      <c r="D188" s="8"/>
      <c r="E188" s="8"/>
      <c r="F188" s="12"/>
      <c r="G188" s="12"/>
      <c r="H188" s="12"/>
      <c r="I188" s="12"/>
      <c r="J188" s="12"/>
      <c r="K188" s="12"/>
      <c r="L188" s="12"/>
      <c r="M188" s="16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12"/>
      <c r="AX188" s="12"/>
      <c r="AY188" s="12"/>
      <c r="AZ188" s="8"/>
      <c r="BA188" s="8"/>
      <c r="BB188" s="8"/>
    </row>
    <row r="189" spans="1:54">
      <c r="A189" s="8"/>
      <c r="B189" s="8"/>
      <c r="C189" s="8"/>
      <c r="D189" s="8"/>
      <c r="E189" s="8"/>
      <c r="F189" s="12"/>
      <c r="G189" s="12"/>
      <c r="H189" s="12"/>
      <c r="I189" s="12"/>
      <c r="J189" s="12"/>
      <c r="K189" s="12"/>
      <c r="L189" s="12"/>
      <c r="M189" s="16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12"/>
      <c r="AX189" s="12"/>
      <c r="AY189" s="12"/>
      <c r="AZ189" s="8"/>
      <c r="BA189" s="8"/>
      <c r="BB189" s="8"/>
    </row>
    <row r="190" spans="1:54">
      <c r="A190" s="8"/>
      <c r="B190" s="8"/>
      <c r="C190" s="8"/>
      <c r="D190" s="8"/>
      <c r="E190" s="8"/>
      <c r="F190" s="12"/>
      <c r="G190" s="12"/>
      <c r="H190" s="12"/>
      <c r="I190" s="12"/>
      <c r="J190" s="12"/>
      <c r="K190" s="12"/>
      <c r="L190" s="12"/>
      <c r="M190" s="16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12"/>
      <c r="AX190" s="12"/>
      <c r="AY190" s="12"/>
      <c r="AZ190" s="8"/>
      <c r="BA190" s="8"/>
      <c r="BB190" s="8"/>
    </row>
    <row r="191" spans="1:54">
      <c r="A191" s="8"/>
      <c r="B191" s="8"/>
      <c r="C191" s="8"/>
      <c r="D191" s="8"/>
      <c r="E191" s="8"/>
      <c r="F191" s="12"/>
      <c r="G191" s="12"/>
      <c r="H191" s="12"/>
      <c r="I191" s="12"/>
      <c r="J191" s="12"/>
      <c r="K191" s="12"/>
      <c r="L191" s="12"/>
      <c r="M191" s="16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12"/>
      <c r="AX191" s="12"/>
      <c r="AY191" s="12"/>
      <c r="AZ191" s="8"/>
      <c r="BA191" s="8"/>
      <c r="BB191" s="8"/>
    </row>
    <row r="192" spans="1:54">
      <c r="A192" s="8"/>
      <c r="B192" s="8"/>
      <c r="C192" s="8"/>
      <c r="D192" s="8"/>
      <c r="E192" s="8"/>
      <c r="F192" s="12"/>
      <c r="G192" s="12"/>
      <c r="H192" s="12"/>
      <c r="I192" s="12"/>
      <c r="J192" s="12"/>
      <c r="K192" s="12"/>
      <c r="L192" s="12"/>
      <c r="M192" s="16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12"/>
      <c r="AX192" s="12"/>
      <c r="AY192" s="12"/>
      <c r="AZ192" s="8"/>
      <c r="BA192" s="8"/>
      <c r="BB192" s="8"/>
    </row>
    <row r="193" spans="1:54">
      <c r="A193" s="8"/>
      <c r="B193" s="8"/>
      <c r="C193" s="8"/>
      <c r="D193" s="8"/>
      <c r="E193" s="8"/>
      <c r="F193" s="12"/>
      <c r="G193" s="12"/>
      <c r="H193" s="12"/>
      <c r="I193" s="12"/>
      <c r="J193" s="12"/>
      <c r="K193" s="12"/>
      <c r="L193" s="12"/>
      <c r="M193" s="16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12"/>
      <c r="AX193" s="12"/>
      <c r="AY193" s="12"/>
      <c r="AZ193" s="8"/>
      <c r="BA193" s="8"/>
      <c r="BB193" s="8"/>
    </row>
    <row r="194" spans="1:54">
      <c r="A194" s="8"/>
      <c r="B194" s="8"/>
      <c r="C194" s="8"/>
      <c r="D194" s="8"/>
      <c r="E194" s="8"/>
      <c r="F194" s="12"/>
      <c r="G194" s="12"/>
      <c r="H194" s="12"/>
      <c r="I194" s="12"/>
      <c r="J194" s="12"/>
      <c r="K194" s="12"/>
      <c r="L194" s="12"/>
      <c r="M194" s="16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12"/>
      <c r="AX194" s="12"/>
      <c r="AY194" s="12"/>
      <c r="AZ194" s="8"/>
      <c r="BA194" s="8"/>
      <c r="BB194" s="8"/>
    </row>
    <row r="195" spans="1:54">
      <c r="A195" s="8"/>
      <c r="B195" s="8"/>
      <c r="C195" s="8"/>
      <c r="D195" s="8"/>
      <c r="E195" s="8"/>
      <c r="F195" s="12"/>
      <c r="G195" s="12"/>
      <c r="H195" s="12"/>
      <c r="I195" s="12"/>
      <c r="J195" s="12"/>
      <c r="K195" s="12"/>
      <c r="L195" s="12"/>
      <c r="M195" s="16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12"/>
      <c r="AX195" s="12"/>
      <c r="AY195" s="12"/>
      <c r="AZ195" s="8"/>
      <c r="BA195" s="8"/>
      <c r="BB195" s="8"/>
    </row>
    <row r="196" spans="1:54">
      <c r="A196" s="8"/>
      <c r="B196" s="8"/>
      <c r="C196" s="8"/>
      <c r="D196" s="8"/>
      <c r="E196" s="8"/>
      <c r="F196" s="12"/>
      <c r="G196" s="12"/>
      <c r="H196" s="12"/>
      <c r="I196" s="12"/>
      <c r="J196" s="12"/>
      <c r="K196" s="12"/>
      <c r="L196" s="12"/>
      <c r="M196" s="16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12"/>
      <c r="AX196" s="12"/>
      <c r="AY196" s="12"/>
      <c r="AZ196" s="8"/>
      <c r="BA196" s="8"/>
      <c r="BB196" s="8"/>
    </row>
    <row r="197" spans="1:54">
      <c r="A197" s="8"/>
      <c r="B197" s="8"/>
      <c r="C197" s="8"/>
      <c r="D197" s="8"/>
      <c r="E197" s="8"/>
      <c r="F197" s="12"/>
      <c r="G197" s="12"/>
      <c r="H197" s="12"/>
      <c r="I197" s="12"/>
      <c r="J197" s="12"/>
      <c r="K197" s="12"/>
      <c r="L197" s="12"/>
      <c r="M197" s="16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12"/>
      <c r="AX197" s="12"/>
      <c r="AY197" s="12"/>
      <c r="AZ197" s="8"/>
      <c r="BA197" s="8"/>
      <c r="BB197" s="8"/>
    </row>
    <row r="198" spans="1:54">
      <c r="A198" s="8"/>
      <c r="B198" s="8"/>
      <c r="C198" s="8"/>
      <c r="D198" s="8"/>
      <c r="E198" s="8"/>
      <c r="F198" s="12"/>
      <c r="G198" s="12"/>
      <c r="H198" s="12"/>
      <c r="I198" s="12"/>
      <c r="J198" s="12"/>
      <c r="K198" s="12"/>
      <c r="L198" s="12"/>
      <c r="M198" s="16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12"/>
      <c r="AX198" s="12"/>
      <c r="AY198" s="12"/>
      <c r="AZ198" s="8"/>
      <c r="BA198" s="8"/>
      <c r="BB198" s="8"/>
    </row>
    <row r="199" spans="1:54">
      <c r="A199" s="8"/>
      <c r="B199" s="8"/>
      <c r="C199" s="8"/>
      <c r="D199" s="8"/>
      <c r="E199" s="8"/>
      <c r="F199" s="12"/>
      <c r="G199" s="12"/>
      <c r="H199" s="12"/>
      <c r="I199" s="12"/>
      <c r="J199" s="12"/>
      <c r="K199" s="12"/>
      <c r="L199" s="12"/>
      <c r="M199" s="16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12"/>
      <c r="AX199" s="12"/>
      <c r="AY199" s="12"/>
      <c r="AZ199" s="8"/>
      <c r="BA199" s="8"/>
      <c r="BB199" s="8"/>
    </row>
    <row r="200" spans="1:54">
      <c r="A200" s="8"/>
      <c r="B200" s="8"/>
      <c r="C200" s="8"/>
      <c r="D200" s="8"/>
      <c r="E200" s="8"/>
      <c r="F200" s="12"/>
      <c r="G200" s="12"/>
      <c r="H200" s="12"/>
      <c r="I200" s="12"/>
      <c r="J200" s="12"/>
      <c r="K200" s="12"/>
      <c r="L200" s="12"/>
      <c r="M200" s="16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12"/>
      <c r="AX200" s="12"/>
      <c r="AY200" s="12"/>
      <c r="AZ200" s="8"/>
      <c r="BA200" s="8"/>
      <c r="BB200" s="8"/>
    </row>
    <row r="201" spans="1:54">
      <c r="A201" s="8"/>
      <c r="B201" s="8"/>
      <c r="C201" s="8"/>
      <c r="D201" s="8"/>
      <c r="E201" s="8"/>
      <c r="F201" s="12"/>
      <c r="G201" s="12"/>
      <c r="H201" s="12"/>
      <c r="I201" s="12"/>
      <c r="J201" s="12"/>
      <c r="K201" s="12"/>
      <c r="L201" s="12"/>
      <c r="M201" s="16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12"/>
      <c r="AX201" s="12"/>
      <c r="AY201" s="12"/>
      <c r="AZ201" s="8"/>
      <c r="BA201" s="8"/>
      <c r="BB201" s="8"/>
    </row>
    <row r="202" spans="1:54">
      <c r="A202" s="8"/>
      <c r="B202" s="8"/>
      <c r="C202" s="8"/>
      <c r="D202" s="8"/>
      <c r="E202" s="8"/>
      <c r="F202" s="12"/>
      <c r="G202" s="12"/>
      <c r="H202" s="12"/>
      <c r="I202" s="12"/>
      <c r="J202" s="12"/>
      <c r="K202" s="12"/>
      <c r="L202" s="12"/>
      <c r="M202" s="16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12"/>
      <c r="AX202" s="12"/>
      <c r="AY202" s="12"/>
      <c r="AZ202" s="8"/>
      <c r="BA202" s="8"/>
      <c r="BB202" s="8"/>
    </row>
    <row r="203" spans="1:54">
      <c r="A203" s="8"/>
      <c r="B203" s="8"/>
      <c r="C203" s="8"/>
      <c r="D203" s="8"/>
      <c r="E203" s="8"/>
      <c r="F203" s="12"/>
      <c r="G203" s="12"/>
      <c r="H203" s="12"/>
      <c r="I203" s="12"/>
      <c r="J203" s="12"/>
      <c r="K203" s="12"/>
      <c r="L203" s="12"/>
      <c r="M203" s="16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12"/>
      <c r="AX203" s="12"/>
      <c r="AY203" s="12"/>
      <c r="AZ203" s="8"/>
      <c r="BA203" s="8"/>
      <c r="BB203" s="8"/>
    </row>
    <row r="204" spans="1:54">
      <c r="A204" s="8"/>
      <c r="B204" s="8"/>
      <c r="C204" s="8"/>
      <c r="D204" s="8"/>
      <c r="E204" s="8"/>
      <c r="F204" s="12"/>
      <c r="G204" s="12"/>
      <c r="H204" s="12"/>
      <c r="I204" s="12"/>
      <c r="J204" s="12"/>
      <c r="K204" s="12"/>
      <c r="L204" s="12"/>
      <c r="M204" s="16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12"/>
      <c r="AX204" s="12"/>
      <c r="AY204" s="12"/>
      <c r="AZ204" s="8"/>
      <c r="BA204" s="8"/>
      <c r="BB204" s="8"/>
    </row>
    <row r="205" spans="1:54">
      <c r="A205" s="8"/>
      <c r="B205" s="8"/>
      <c r="C205" s="8"/>
      <c r="D205" s="8"/>
      <c r="E205" s="8"/>
      <c r="F205" s="12"/>
      <c r="G205" s="12"/>
      <c r="H205" s="12"/>
      <c r="I205" s="12"/>
      <c r="J205" s="12"/>
      <c r="K205" s="12"/>
      <c r="L205" s="12"/>
      <c r="M205" s="16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12"/>
      <c r="AX205" s="12"/>
      <c r="AY205" s="12"/>
      <c r="AZ205" s="8"/>
      <c r="BA205" s="8"/>
      <c r="BB205" s="8"/>
    </row>
    <row r="206" spans="1:54">
      <c r="A206" s="8"/>
      <c r="B206" s="8"/>
      <c r="C206" s="8"/>
      <c r="D206" s="8"/>
      <c r="E206" s="8"/>
      <c r="F206" s="12"/>
      <c r="G206" s="12"/>
      <c r="H206" s="12"/>
      <c r="I206" s="12"/>
      <c r="J206" s="12"/>
      <c r="K206" s="12"/>
      <c r="L206" s="12"/>
      <c r="M206" s="16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12"/>
      <c r="AX206" s="12"/>
      <c r="AY206" s="12"/>
      <c r="AZ206" s="8"/>
      <c r="BA206" s="8"/>
      <c r="BB206" s="8"/>
    </row>
    <row r="207" spans="1:54">
      <c r="A207" s="8"/>
      <c r="B207" s="8"/>
      <c r="C207" s="8"/>
      <c r="D207" s="8"/>
      <c r="E207" s="8"/>
      <c r="F207" s="12"/>
      <c r="G207" s="12"/>
      <c r="H207" s="12"/>
      <c r="I207" s="12"/>
      <c r="J207" s="12"/>
      <c r="K207" s="12"/>
      <c r="L207" s="12"/>
      <c r="M207" s="16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12"/>
      <c r="AX207" s="12"/>
      <c r="AY207" s="12"/>
      <c r="AZ207" s="8"/>
      <c r="BA207" s="8"/>
      <c r="BB207" s="8"/>
    </row>
    <row r="208" spans="1:54">
      <c r="A208" s="8"/>
      <c r="B208" s="8"/>
      <c r="C208" s="8"/>
      <c r="D208" s="8"/>
      <c r="E208" s="8"/>
      <c r="F208" s="12"/>
      <c r="G208" s="12"/>
      <c r="H208" s="12"/>
      <c r="I208" s="12"/>
      <c r="J208" s="12"/>
      <c r="K208" s="12"/>
      <c r="L208" s="12"/>
      <c r="M208" s="16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12"/>
      <c r="AX208" s="12"/>
      <c r="AY208" s="12"/>
      <c r="AZ208" s="8"/>
      <c r="BA208" s="8"/>
      <c r="BB208" s="8"/>
    </row>
    <row r="209" spans="1:54">
      <c r="A209" s="8"/>
      <c r="B209" s="8"/>
      <c r="C209" s="8"/>
      <c r="D209" s="8"/>
      <c r="E209" s="8"/>
      <c r="F209" s="12"/>
      <c r="G209" s="12"/>
      <c r="H209" s="12"/>
      <c r="I209" s="12"/>
      <c r="J209" s="12"/>
      <c r="K209" s="12"/>
      <c r="L209" s="12"/>
      <c r="M209" s="16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12"/>
      <c r="AX209" s="12"/>
      <c r="AY209" s="12"/>
      <c r="AZ209" s="8"/>
      <c r="BA209" s="8"/>
      <c r="BB209" s="8"/>
    </row>
    <row r="210" spans="1:54">
      <c r="A210" s="8"/>
      <c r="B210" s="8"/>
      <c r="C210" s="8"/>
      <c r="D210" s="8"/>
      <c r="E210" s="8"/>
      <c r="F210" s="12"/>
      <c r="G210" s="12"/>
      <c r="H210" s="12"/>
      <c r="I210" s="12"/>
      <c r="J210" s="12"/>
      <c r="K210" s="12"/>
      <c r="L210" s="12"/>
      <c r="M210" s="16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12"/>
      <c r="AX210" s="12"/>
      <c r="AY210" s="12"/>
      <c r="AZ210" s="8"/>
      <c r="BA210" s="8"/>
      <c r="BB210" s="8"/>
    </row>
    <row r="211" spans="1:54">
      <c r="A211" s="8"/>
      <c r="B211" s="8"/>
      <c r="C211" s="8"/>
      <c r="D211" s="8"/>
      <c r="E211" s="8"/>
      <c r="F211" s="12"/>
      <c r="G211" s="12"/>
      <c r="H211" s="12"/>
      <c r="I211" s="12"/>
      <c r="J211" s="12"/>
      <c r="K211" s="12"/>
      <c r="L211" s="12"/>
      <c r="M211" s="16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12"/>
      <c r="AX211" s="12"/>
      <c r="AY211" s="12"/>
      <c r="AZ211" s="8"/>
      <c r="BA211" s="8"/>
      <c r="BB211" s="8"/>
    </row>
    <row r="212" spans="1:54">
      <c r="A212" s="8"/>
      <c r="B212" s="8"/>
      <c r="C212" s="8"/>
      <c r="D212" s="8"/>
      <c r="E212" s="8"/>
      <c r="F212" s="12"/>
      <c r="G212" s="12"/>
      <c r="H212" s="12"/>
      <c r="I212" s="12"/>
      <c r="J212" s="12"/>
      <c r="K212" s="12"/>
      <c r="L212" s="12"/>
      <c r="M212" s="16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12"/>
      <c r="AX212" s="12"/>
      <c r="AY212" s="12"/>
      <c r="AZ212" s="8"/>
      <c r="BA212" s="8"/>
      <c r="BB212" s="8"/>
    </row>
    <row r="213" spans="1:54">
      <c r="A213" s="8"/>
      <c r="B213" s="8"/>
      <c r="C213" s="8"/>
      <c r="D213" s="8"/>
      <c r="E213" s="8"/>
      <c r="F213" s="12"/>
      <c r="G213" s="12"/>
      <c r="H213" s="12"/>
      <c r="I213" s="12"/>
      <c r="J213" s="12"/>
      <c r="K213" s="12"/>
      <c r="L213" s="12"/>
      <c r="M213" s="16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12"/>
      <c r="AX213" s="12"/>
      <c r="AY213" s="12"/>
      <c r="AZ213" s="8"/>
      <c r="BA213" s="8"/>
      <c r="BB213" s="8"/>
    </row>
    <row r="214" spans="1:54">
      <c r="A214" s="8"/>
      <c r="B214" s="8"/>
      <c r="C214" s="8"/>
      <c r="D214" s="8"/>
      <c r="E214" s="8"/>
      <c r="F214" s="12"/>
      <c r="G214" s="12"/>
      <c r="H214" s="12"/>
      <c r="I214" s="12"/>
      <c r="J214" s="12"/>
      <c r="K214" s="12"/>
      <c r="L214" s="12"/>
      <c r="M214" s="16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12"/>
      <c r="AX214" s="12"/>
      <c r="AY214" s="12"/>
      <c r="AZ214" s="8"/>
      <c r="BA214" s="8"/>
      <c r="BB214" s="8"/>
    </row>
    <row r="215" spans="1:54">
      <c r="A215" s="8"/>
      <c r="B215" s="8"/>
      <c r="C215" s="8"/>
      <c r="D215" s="8"/>
      <c r="E215" s="8"/>
      <c r="F215" s="12"/>
      <c r="G215" s="12"/>
      <c r="H215" s="12"/>
      <c r="I215" s="12"/>
      <c r="J215" s="12"/>
      <c r="K215" s="12"/>
      <c r="L215" s="12"/>
      <c r="M215" s="16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12"/>
      <c r="AX215" s="12"/>
      <c r="AY215" s="12"/>
      <c r="AZ215" s="8"/>
      <c r="BA215" s="8"/>
      <c r="BB215" s="8"/>
    </row>
    <row r="216" spans="1:54">
      <c r="A216" s="8"/>
      <c r="B216" s="8"/>
      <c r="C216" s="8"/>
      <c r="D216" s="8"/>
      <c r="E216" s="8"/>
      <c r="F216" s="12"/>
      <c r="G216" s="12"/>
      <c r="H216" s="12"/>
      <c r="I216" s="12"/>
      <c r="J216" s="12"/>
      <c r="K216" s="12"/>
      <c r="L216" s="12"/>
      <c r="M216" s="16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12"/>
      <c r="AX216" s="12"/>
      <c r="AY216" s="12"/>
      <c r="AZ216" s="8"/>
      <c r="BA216" s="8"/>
      <c r="BB216" s="8"/>
    </row>
    <row r="217" spans="1:54">
      <c r="A217" s="8"/>
      <c r="B217" s="8"/>
      <c r="C217" s="8"/>
      <c r="D217" s="8"/>
      <c r="E217" s="8"/>
      <c r="F217" s="12"/>
      <c r="G217" s="12"/>
      <c r="H217" s="12"/>
      <c r="I217" s="12"/>
      <c r="J217" s="12"/>
      <c r="K217" s="12"/>
      <c r="L217" s="12"/>
      <c r="M217" s="16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12"/>
      <c r="AX217" s="12"/>
      <c r="AY217" s="12"/>
      <c r="AZ217" s="8"/>
      <c r="BA217" s="8"/>
      <c r="BB217" s="8"/>
    </row>
    <row r="218" spans="1:54">
      <c r="A218" s="8"/>
      <c r="B218" s="8"/>
      <c r="C218" s="8"/>
      <c r="D218" s="8"/>
      <c r="E218" s="8"/>
      <c r="F218" s="12"/>
      <c r="G218" s="12"/>
      <c r="H218" s="12"/>
      <c r="I218" s="12"/>
      <c r="J218" s="12"/>
      <c r="K218" s="12"/>
      <c r="L218" s="12"/>
      <c r="M218" s="16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12"/>
      <c r="AX218" s="12"/>
      <c r="AY218" s="12"/>
      <c r="AZ218" s="8"/>
      <c r="BA218" s="8"/>
      <c r="BB218" s="8"/>
    </row>
    <row r="219" spans="1:54">
      <c r="A219" s="8"/>
      <c r="B219" s="8"/>
      <c r="C219" s="8"/>
      <c r="D219" s="8"/>
      <c r="E219" s="8"/>
      <c r="F219" s="12"/>
      <c r="G219" s="12"/>
      <c r="H219" s="12"/>
      <c r="I219" s="12"/>
      <c r="J219" s="12"/>
      <c r="K219" s="12"/>
      <c r="L219" s="12"/>
      <c r="M219" s="16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12"/>
      <c r="AX219" s="12"/>
      <c r="AY219" s="12"/>
      <c r="AZ219" s="8"/>
      <c r="BA219" s="8"/>
      <c r="BB219" s="8"/>
    </row>
    <row r="220" spans="1:54">
      <c r="A220" s="8"/>
      <c r="B220" s="8"/>
      <c r="C220" s="8"/>
      <c r="D220" s="8"/>
      <c r="E220" s="8"/>
      <c r="F220" s="12"/>
      <c r="G220" s="12"/>
      <c r="H220" s="12"/>
      <c r="I220" s="12"/>
      <c r="J220" s="12"/>
      <c r="K220" s="12"/>
      <c r="L220" s="12"/>
      <c r="M220" s="16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12"/>
      <c r="AX220" s="12"/>
      <c r="AY220" s="12"/>
      <c r="AZ220" s="8"/>
      <c r="BA220" s="8"/>
      <c r="BB220" s="8"/>
    </row>
    <row r="221" spans="1:54">
      <c r="A221" s="8"/>
      <c r="B221" s="8"/>
      <c r="C221" s="8"/>
      <c r="D221" s="8"/>
      <c r="E221" s="8"/>
      <c r="F221" s="12"/>
      <c r="G221" s="12"/>
      <c r="H221" s="12"/>
      <c r="I221" s="12"/>
      <c r="J221" s="12"/>
      <c r="K221" s="12"/>
      <c r="L221" s="12"/>
      <c r="M221" s="16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12"/>
      <c r="AX221" s="12"/>
      <c r="AY221" s="12"/>
      <c r="AZ221" s="8"/>
      <c r="BA221" s="8"/>
      <c r="BB221" s="8"/>
    </row>
  </sheetData>
  <sheetProtection algorithmName="SHA-512" hashValue="sEBDIfH7SdcqXBfKHAmzAa7iamFfi7IAT5V/HQoxBhDZQploUVT4/DimwJshJW4gGaqkeGls4wGRm1sjmB6Oig==" saltValue="ByLA9xTWFijTjZCeWi7+YQ==" spinCount="100000" sheet="1" objects="1" scenarios="1"/>
  <mergeCells count="62">
    <mergeCell ref="AH22:AN22"/>
    <mergeCell ref="H17:J17"/>
    <mergeCell ref="K17:O17"/>
    <mergeCell ref="P17:U17"/>
    <mergeCell ref="V17:W17"/>
    <mergeCell ref="X17:Y17"/>
    <mergeCell ref="H18:J18"/>
    <mergeCell ref="K18:O18"/>
    <mergeCell ref="P18:U18"/>
    <mergeCell ref="V18:W18"/>
    <mergeCell ref="X18:Y18"/>
    <mergeCell ref="AB13:AF18"/>
    <mergeCell ref="S15:U15"/>
    <mergeCell ref="V15:Y15"/>
    <mergeCell ref="H16:J16"/>
    <mergeCell ref="K16:O16"/>
    <mergeCell ref="S16:U16"/>
    <mergeCell ref="V16:Y16"/>
    <mergeCell ref="BA5:BA11"/>
    <mergeCell ref="AA12:AA18"/>
    <mergeCell ref="D13:D17"/>
    <mergeCell ref="H13:I13"/>
    <mergeCell ref="J13:Y13"/>
    <mergeCell ref="AP13:AX13"/>
    <mergeCell ref="AY13:BA13"/>
    <mergeCell ref="AY14:BA18"/>
    <mergeCell ref="H15:J15"/>
    <mergeCell ref="AH3:AN11"/>
    <mergeCell ref="AO3:AO11"/>
    <mergeCell ref="AP3:AX4"/>
    <mergeCell ref="AY3:BA4"/>
    <mergeCell ref="AP5:AQ11"/>
    <mergeCell ref="K15:O15"/>
    <mergeCell ref="AW5:AW11"/>
    <mergeCell ref="AX5:AX11"/>
    <mergeCell ref="AY5:AY11"/>
    <mergeCell ref="AA3:AA11"/>
    <mergeCell ref="P3:P11"/>
    <mergeCell ref="Q3:Q11"/>
    <mergeCell ref="R3:R11"/>
    <mergeCell ref="S3:S11"/>
    <mergeCell ref="T3:T11"/>
    <mergeCell ref="U3:U11"/>
    <mergeCell ref="V3:V11"/>
    <mergeCell ref="W3:W11"/>
    <mergeCell ref="X3:X11"/>
    <mergeCell ref="Y3:Y11"/>
    <mergeCell ref="Z3:Z11"/>
    <mergeCell ref="AZ5:AZ11"/>
    <mergeCell ref="AB3:AB11"/>
    <mergeCell ref="AC3:AC11"/>
    <mergeCell ref="AD3:AD11"/>
    <mergeCell ref="AE3:AE11"/>
    <mergeCell ref="AF3:AF11"/>
    <mergeCell ref="AG3:AG11"/>
    <mergeCell ref="AS5:AT11"/>
    <mergeCell ref="O3:O11"/>
    <mergeCell ref="E3:E11"/>
    <mergeCell ref="F3:F11"/>
    <mergeCell ref="G3:G11"/>
    <mergeCell ref="H3:I11"/>
    <mergeCell ref="J3:K11"/>
  </mergeCells>
  <phoneticPr fontId="1"/>
  <conditionalFormatting sqref="Q23:R122">
    <cfRule type="containsText" dxfId="1" priority="1" operator="containsText" text="120">
      <formula>NOT(ISERROR(SEARCH("120",Q23)))</formula>
    </cfRule>
  </conditionalFormatting>
  <dataValidations count="12">
    <dataValidation imeMode="halfAlpha" allowBlank="1" showInputMessage="1" showErrorMessage="1" sqref="AE23:AF122 AB23:AB122" xr:uid="{23F096C4-6ACC-4A86-A8A3-5135FAC93214}"/>
    <dataValidation type="list" allowBlank="1" showInputMessage="1" showErrorMessage="1" errorTitle="再入力" error="リストから選択願います。" promptTitle="参加賞選択" prompt="リストからより選択※2個目はサングラス選択不可です。_x000a__x000a_" sqref="WWW983133:WWW983162 WNA983133:WNA983162 WDE983133:WDE983162 VTI983133:VTI983162 VJM983133:VJM983162 UZQ983133:UZQ983162 UPU983133:UPU983162 UFY983133:UFY983162 TWC983133:TWC983162 TMG983133:TMG983162 TCK983133:TCK983162 SSO983133:SSO983162 SIS983133:SIS983162 RYW983133:RYW983162 RPA983133:RPA983162 RFE983133:RFE983162 QVI983133:QVI983162 QLM983133:QLM983162 QBQ983133:QBQ983162 PRU983133:PRU983162 PHY983133:PHY983162 OYC983133:OYC983162 OOG983133:OOG983162 OEK983133:OEK983162 NUO983133:NUO983162 NKS983133:NKS983162 NAW983133:NAW983162 MRA983133:MRA983162 MHE983133:MHE983162 LXI983133:LXI983162 LNM983133:LNM983162 LDQ983133:LDQ983162 KTU983133:KTU983162 KJY983133:KJY983162 KAC983133:KAC983162 JQG983133:JQG983162 JGK983133:JGK983162 IWO983133:IWO983162 IMS983133:IMS983162 ICW983133:ICW983162 HTA983133:HTA983162 HJE983133:HJE983162 GZI983133:GZI983162 GPM983133:GPM983162 GFQ983133:GFQ983162 FVU983133:FVU983162 FLY983133:FLY983162 FCC983133:FCC983162 ESG983133:ESG983162 EIK983133:EIK983162 DYO983133:DYO983162 DOS983133:DOS983162 DEW983133:DEW983162 CVA983133:CVA983162 CLE983133:CLE983162 CBI983133:CBI983162 BRM983133:BRM983162 BHQ983133:BHQ983162 AXU983133:AXU983162 ANY983133:ANY983162 AEC983133:AEC983162 UG983133:UG983162 KK983133:KK983162 WWW917597:WWW917626 WNA917597:WNA917626 WDE917597:WDE917626 VTI917597:VTI917626 VJM917597:VJM917626 UZQ917597:UZQ917626 UPU917597:UPU917626 UFY917597:UFY917626 TWC917597:TWC917626 TMG917597:TMG917626 TCK917597:TCK917626 SSO917597:SSO917626 SIS917597:SIS917626 RYW917597:RYW917626 RPA917597:RPA917626 RFE917597:RFE917626 QVI917597:QVI917626 QLM917597:QLM917626 QBQ917597:QBQ917626 PRU917597:PRU917626 PHY917597:PHY917626 OYC917597:OYC917626 OOG917597:OOG917626 OEK917597:OEK917626 NUO917597:NUO917626 NKS917597:NKS917626 NAW917597:NAW917626 MRA917597:MRA917626 MHE917597:MHE917626 LXI917597:LXI917626 LNM917597:LNM917626 LDQ917597:LDQ917626 KTU917597:KTU917626 KJY917597:KJY917626 KAC917597:KAC917626 JQG917597:JQG917626 JGK917597:JGK917626 IWO917597:IWO917626 IMS917597:IMS917626 ICW917597:ICW917626 HTA917597:HTA917626 HJE917597:HJE917626 GZI917597:GZI917626 GPM917597:GPM917626 GFQ917597:GFQ917626 FVU917597:FVU917626 FLY917597:FLY917626 FCC917597:FCC917626 ESG917597:ESG917626 EIK917597:EIK917626 DYO917597:DYO917626 DOS917597:DOS917626 DEW917597:DEW917626 CVA917597:CVA917626 CLE917597:CLE917626 CBI917597:CBI917626 BRM917597:BRM917626 BHQ917597:BHQ917626 AXU917597:AXU917626 ANY917597:ANY917626 AEC917597:AEC917626 UG917597:UG917626 KK917597:KK917626 WWW852061:WWW852090 WNA852061:WNA852090 WDE852061:WDE852090 VTI852061:VTI852090 VJM852061:VJM852090 UZQ852061:UZQ852090 UPU852061:UPU852090 UFY852061:UFY852090 TWC852061:TWC852090 TMG852061:TMG852090 TCK852061:TCK852090 SSO852061:SSO852090 SIS852061:SIS852090 RYW852061:RYW852090 RPA852061:RPA852090 RFE852061:RFE852090 QVI852061:QVI852090 QLM852061:QLM852090 QBQ852061:QBQ852090 PRU852061:PRU852090 PHY852061:PHY852090 OYC852061:OYC852090 OOG852061:OOG852090 OEK852061:OEK852090 NUO852061:NUO852090 NKS852061:NKS852090 NAW852061:NAW852090 MRA852061:MRA852090 MHE852061:MHE852090 LXI852061:LXI852090 LNM852061:LNM852090 LDQ852061:LDQ852090 KTU852061:KTU852090 KJY852061:KJY852090 KAC852061:KAC852090 JQG852061:JQG852090 JGK852061:JGK852090 IWO852061:IWO852090 IMS852061:IMS852090 ICW852061:ICW852090 HTA852061:HTA852090 HJE852061:HJE852090 GZI852061:GZI852090 GPM852061:GPM852090 GFQ852061:GFQ852090 FVU852061:FVU852090 FLY852061:FLY852090 FCC852061:FCC852090 ESG852061:ESG852090 EIK852061:EIK852090 DYO852061:DYO852090 DOS852061:DOS852090 DEW852061:DEW852090 CVA852061:CVA852090 CLE852061:CLE852090 CBI852061:CBI852090 BRM852061:BRM852090 BHQ852061:BHQ852090 AXU852061:AXU852090 ANY852061:ANY852090 AEC852061:AEC852090 UG852061:UG852090 KK852061:KK852090 WWW786525:WWW786554 WNA786525:WNA786554 WDE786525:WDE786554 VTI786525:VTI786554 VJM786525:VJM786554 UZQ786525:UZQ786554 UPU786525:UPU786554 UFY786525:UFY786554 TWC786525:TWC786554 TMG786525:TMG786554 TCK786525:TCK786554 SSO786525:SSO786554 SIS786525:SIS786554 RYW786525:RYW786554 RPA786525:RPA786554 RFE786525:RFE786554 QVI786525:QVI786554 QLM786525:QLM786554 QBQ786525:QBQ786554 PRU786525:PRU786554 PHY786525:PHY786554 OYC786525:OYC786554 OOG786525:OOG786554 OEK786525:OEK786554 NUO786525:NUO786554 NKS786525:NKS786554 NAW786525:NAW786554 MRA786525:MRA786554 MHE786525:MHE786554 LXI786525:LXI786554 LNM786525:LNM786554 LDQ786525:LDQ786554 KTU786525:KTU786554 KJY786525:KJY786554 KAC786525:KAC786554 JQG786525:JQG786554 JGK786525:JGK786554 IWO786525:IWO786554 IMS786525:IMS786554 ICW786525:ICW786554 HTA786525:HTA786554 HJE786525:HJE786554 GZI786525:GZI786554 GPM786525:GPM786554 GFQ786525:GFQ786554 FVU786525:FVU786554 FLY786525:FLY786554 FCC786525:FCC786554 ESG786525:ESG786554 EIK786525:EIK786554 DYO786525:DYO786554 DOS786525:DOS786554 DEW786525:DEW786554 CVA786525:CVA786554 CLE786525:CLE786554 CBI786525:CBI786554 BRM786525:BRM786554 BHQ786525:BHQ786554 AXU786525:AXU786554 ANY786525:ANY786554 AEC786525:AEC786554 UG786525:UG786554 KK786525:KK786554 WWW720989:WWW721018 WNA720989:WNA721018 WDE720989:WDE721018 VTI720989:VTI721018 VJM720989:VJM721018 UZQ720989:UZQ721018 UPU720989:UPU721018 UFY720989:UFY721018 TWC720989:TWC721018 TMG720989:TMG721018 TCK720989:TCK721018 SSO720989:SSO721018 SIS720989:SIS721018 RYW720989:RYW721018 RPA720989:RPA721018 RFE720989:RFE721018 QVI720989:QVI721018 QLM720989:QLM721018 QBQ720989:QBQ721018 PRU720989:PRU721018 PHY720989:PHY721018 OYC720989:OYC721018 OOG720989:OOG721018 OEK720989:OEK721018 NUO720989:NUO721018 NKS720989:NKS721018 NAW720989:NAW721018 MRA720989:MRA721018 MHE720989:MHE721018 LXI720989:LXI721018 LNM720989:LNM721018 LDQ720989:LDQ721018 KTU720989:KTU721018 KJY720989:KJY721018 KAC720989:KAC721018 JQG720989:JQG721018 JGK720989:JGK721018 IWO720989:IWO721018 IMS720989:IMS721018 ICW720989:ICW721018 HTA720989:HTA721018 HJE720989:HJE721018 GZI720989:GZI721018 GPM720989:GPM721018 GFQ720989:GFQ721018 FVU720989:FVU721018 FLY720989:FLY721018 FCC720989:FCC721018 ESG720989:ESG721018 EIK720989:EIK721018 DYO720989:DYO721018 DOS720989:DOS721018 DEW720989:DEW721018 CVA720989:CVA721018 CLE720989:CLE721018 CBI720989:CBI721018 BRM720989:BRM721018 BHQ720989:BHQ721018 AXU720989:AXU721018 ANY720989:ANY721018 AEC720989:AEC721018 UG720989:UG721018 KK720989:KK721018 WWW655453:WWW655482 WNA655453:WNA655482 WDE655453:WDE655482 VTI655453:VTI655482 VJM655453:VJM655482 UZQ655453:UZQ655482 UPU655453:UPU655482 UFY655453:UFY655482 TWC655453:TWC655482 TMG655453:TMG655482 TCK655453:TCK655482 SSO655453:SSO655482 SIS655453:SIS655482 RYW655453:RYW655482 RPA655453:RPA655482 RFE655453:RFE655482 QVI655453:QVI655482 QLM655453:QLM655482 QBQ655453:QBQ655482 PRU655453:PRU655482 PHY655453:PHY655482 OYC655453:OYC655482 OOG655453:OOG655482 OEK655453:OEK655482 NUO655453:NUO655482 NKS655453:NKS655482 NAW655453:NAW655482 MRA655453:MRA655482 MHE655453:MHE655482 LXI655453:LXI655482 LNM655453:LNM655482 LDQ655453:LDQ655482 KTU655453:KTU655482 KJY655453:KJY655482 KAC655453:KAC655482 JQG655453:JQG655482 JGK655453:JGK655482 IWO655453:IWO655482 IMS655453:IMS655482 ICW655453:ICW655482 HTA655453:HTA655482 HJE655453:HJE655482 GZI655453:GZI655482 GPM655453:GPM655482 GFQ655453:GFQ655482 FVU655453:FVU655482 FLY655453:FLY655482 FCC655453:FCC655482 ESG655453:ESG655482 EIK655453:EIK655482 DYO655453:DYO655482 DOS655453:DOS655482 DEW655453:DEW655482 CVA655453:CVA655482 CLE655453:CLE655482 CBI655453:CBI655482 BRM655453:BRM655482 BHQ655453:BHQ655482 AXU655453:AXU655482 ANY655453:ANY655482 AEC655453:AEC655482 UG655453:UG655482 KK655453:KK655482 WWW589917:WWW589946 WNA589917:WNA589946 WDE589917:WDE589946 VTI589917:VTI589946 VJM589917:VJM589946 UZQ589917:UZQ589946 UPU589917:UPU589946 UFY589917:UFY589946 TWC589917:TWC589946 TMG589917:TMG589946 TCK589917:TCK589946 SSO589917:SSO589946 SIS589917:SIS589946 RYW589917:RYW589946 RPA589917:RPA589946 RFE589917:RFE589946 QVI589917:QVI589946 QLM589917:QLM589946 QBQ589917:QBQ589946 PRU589917:PRU589946 PHY589917:PHY589946 OYC589917:OYC589946 OOG589917:OOG589946 OEK589917:OEK589946 NUO589917:NUO589946 NKS589917:NKS589946 NAW589917:NAW589946 MRA589917:MRA589946 MHE589917:MHE589946 LXI589917:LXI589946 LNM589917:LNM589946 LDQ589917:LDQ589946 KTU589917:KTU589946 KJY589917:KJY589946 KAC589917:KAC589946 JQG589917:JQG589946 JGK589917:JGK589946 IWO589917:IWO589946 IMS589917:IMS589946 ICW589917:ICW589946 HTA589917:HTA589946 HJE589917:HJE589946 GZI589917:GZI589946 GPM589917:GPM589946 GFQ589917:GFQ589946 FVU589917:FVU589946 FLY589917:FLY589946 FCC589917:FCC589946 ESG589917:ESG589946 EIK589917:EIK589946 DYO589917:DYO589946 DOS589917:DOS589946 DEW589917:DEW589946 CVA589917:CVA589946 CLE589917:CLE589946 CBI589917:CBI589946 BRM589917:BRM589946 BHQ589917:BHQ589946 AXU589917:AXU589946 ANY589917:ANY589946 AEC589917:AEC589946 UG589917:UG589946 KK589917:KK589946 WWW524381:WWW524410 WNA524381:WNA524410 WDE524381:WDE524410 VTI524381:VTI524410 VJM524381:VJM524410 UZQ524381:UZQ524410 UPU524381:UPU524410 UFY524381:UFY524410 TWC524381:TWC524410 TMG524381:TMG524410 TCK524381:TCK524410 SSO524381:SSO524410 SIS524381:SIS524410 RYW524381:RYW524410 RPA524381:RPA524410 RFE524381:RFE524410 QVI524381:QVI524410 QLM524381:QLM524410 QBQ524381:QBQ524410 PRU524381:PRU524410 PHY524381:PHY524410 OYC524381:OYC524410 OOG524381:OOG524410 OEK524381:OEK524410 NUO524381:NUO524410 NKS524381:NKS524410 NAW524381:NAW524410 MRA524381:MRA524410 MHE524381:MHE524410 LXI524381:LXI524410 LNM524381:LNM524410 LDQ524381:LDQ524410 KTU524381:KTU524410 KJY524381:KJY524410 KAC524381:KAC524410 JQG524381:JQG524410 JGK524381:JGK524410 IWO524381:IWO524410 IMS524381:IMS524410 ICW524381:ICW524410 HTA524381:HTA524410 HJE524381:HJE524410 GZI524381:GZI524410 GPM524381:GPM524410 GFQ524381:GFQ524410 FVU524381:FVU524410 FLY524381:FLY524410 FCC524381:FCC524410 ESG524381:ESG524410 EIK524381:EIK524410 DYO524381:DYO524410 DOS524381:DOS524410 DEW524381:DEW524410 CVA524381:CVA524410 CLE524381:CLE524410 CBI524381:CBI524410 BRM524381:BRM524410 BHQ524381:BHQ524410 AXU524381:AXU524410 ANY524381:ANY524410 AEC524381:AEC524410 UG524381:UG524410 KK524381:KK524410 WWW458845:WWW458874 WNA458845:WNA458874 WDE458845:WDE458874 VTI458845:VTI458874 VJM458845:VJM458874 UZQ458845:UZQ458874 UPU458845:UPU458874 UFY458845:UFY458874 TWC458845:TWC458874 TMG458845:TMG458874 TCK458845:TCK458874 SSO458845:SSO458874 SIS458845:SIS458874 RYW458845:RYW458874 RPA458845:RPA458874 RFE458845:RFE458874 QVI458845:QVI458874 QLM458845:QLM458874 QBQ458845:QBQ458874 PRU458845:PRU458874 PHY458845:PHY458874 OYC458845:OYC458874 OOG458845:OOG458874 OEK458845:OEK458874 NUO458845:NUO458874 NKS458845:NKS458874 NAW458845:NAW458874 MRA458845:MRA458874 MHE458845:MHE458874 LXI458845:LXI458874 LNM458845:LNM458874 LDQ458845:LDQ458874 KTU458845:KTU458874 KJY458845:KJY458874 KAC458845:KAC458874 JQG458845:JQG458874 JGK458845:JGK458874 IWO458845:IWO458874 IMS458845:IMS458874 ICW458845:ICW458874 HTA458845:HTA458874 HJE458845:HJE458874 GZI458845:GZI458874 GPM458845:GPM458874 GFQ458845:GFQ458874 FVU458845:FVU458874 FLY458845:FLY458874 FCC458845:FCC458874 ESG458845:ESG458874 EIK458845:EIK458874 DYO458845:DYO458874 DOS458845:DOS458874 DEW458845:DEW458874 CVA458845:CVA458874 CLE458845:CLE458874 CBI458845:CBI458874 BRM458845:BRM458874 BHQ458845:BHQ458874 AXU458845:AXU458874 ANY458845:ANY458874 AEC458845:AEC458874 UG458845:UG458874 KK458845:KK458874 WWW393309:WWW393338 WNA393309:WNA393338 WDE393309:WDE393338 VTI393309:VTI393338 VJM393309:VJM393338 UZQ393309:UZQ393338 UPU393309:UPU393338 UFY393309:UFY393338 TWC393309:TWC393338 TMG393309:TMG393338 TCK393309:TCK393338 SSO393309:SSO393338 SIS393309:SIS393338 RYW393309:RYW393338 RPA393309:RPA393338 RFE393309:RFE393338 QVI393309:QVI393338 QLM393309:QLM393338 QBQ393309:QBQ393338 PRU393309:PRU393338 PHY393309:PHY393338 OYC393309:OYC393338 OOG393309:OOG393338 OEK393309:OEK393338 NUO393309:NUO393338 NKS393309:NKS393338 NAW393309:NAW393338 MRA393309:MRA393338 MHE393309:MHE393338 LXI393309:LXI393338 LNM393309:LNM393338 LDQ393309:LDQ393338 KTU393309:KTU393338 KJY393309:KJY393338 KAC393309:KAC393338 JQG393309:JQG393338 JGK393309:JGK393338 IWO393309:IWO393338 IMS393309:IMS393338 ICW393309:ICW393338 HTA393309:HTA393338 HJE393309:HJE393338 GZI393309:GZI393338 GPM393309:GPM393338 GFQ393309:GFQ393338 FVU393309:FVU393338 FLY393309:FLY393338 FCC393309:FCC393338 ESG393309:ESG393338 EIK393309:EIK393338 DYO393309:DYO393338 DOS393309:DOS393338 DEW393309:DEW393338 CVA393309:CVA393338 CLE393309:CLE393338 CBI393309:CBI393338 BRM393309:BRM393338 BHQ393309:BHQ393338 AXU393309:AXU393338 ANY393309:ANY393338 AEC393309:AEC393338 UG393309:UG393338 KK393309:KK393338 WWW327773:WWW327802 WNA327773:WNA327802 WDE327773:WDE327802 VTI327773:VTI327802 VJM327773:VJM327802 UZQ327773:UZQ327802 UPU327773:UPU327802 UFY327773:UFY327802 TWC327773:TWC327802 TMG327773:TMG327802 TCK327773:TCK327802 SSO327773:SSO327802 SIS327773:SIS327802 RYW327773:RYW327802 RPA327773:RPA327802 RFE327773:RFE327802 QVI327773:QVI327802 QLM327773:QLM327802 QBQ327773:QBQ327802 PRU327773:PRU327802 PHY327773:PHY327802 OYC327773:OYC327802 OOG327773:OOG327802 OEK327773:OEK327802 NUO327773:NUO327802 NKS327773:NKS327802 NAW327773:NAW327802 MRA327773:MRA327802 MHE327773:MHE327802 LXI327773:LXI327802 LNM327773:LNM327802 LDQ327773:LDQ327802 KTU327773:KTU327802 KJY327773:KJY327802 KAC327773:KAC327802 JQG327773:JQG327802 JGK327773:JGK327802 IWO327773:IWO327802 IMS327773:IMS327802 ICW327773:ICW327802 HTA327773:HTA327802 HJE327773:HJE327802 GZI327773:GZI327802 GPM327773:GPM327802 GFQ327773:GFQ327802 FVU327773:FVU327802 FLY327773:FLY327802 FCC327773:FCC327802 ESG327773:ESG327802 EIK327773:EIK327802 DYO327773:DYO327802 DOS327773:DOS327802 DEW327773:DEW327802 CVA327773:CVA327802 CLE327773:CLE327802 CBI327773:CBI327802 BRM327773:BRM327802 BHQ327773:BHQ327802 AXU327773:AXU327802 ANY327773:ANY327802 AEC327773:AEC327802 UG327773:UG327802 KK327773:KK327802 WWW262237:WWW262266 WNA262237:WNA262266 WDE262237:WDE262266 VTI262237:VTI262266 VJM262237:VJM262266 UZQ262237:UZQ262266 UPU262237:UPU262266 UFY262237:UFY262266 TWC262237:TWC262266 TMG262237:TMG262266 TCK262237:TCK262266 SSO262237:SSO262266 SIS262237:SIS262266 RYW262237:RYW262266 RPA262237:RPA262266 RFE262237:RFE262266 QVI262237:QVI262266 QLM262237:QLM262266 QBQ262237:QBQ262266 PRU262237:PRU262266 PHY262237:PHY262266 OYC262237:OYC262266 OOG262237:OOG262266 OEK262237:OEK262266 NUO262237:NUO262266 NKS262237:NKS262266 NAW262237:NAW262266 MRA262237:MRA262266 MHE262237:MHE262266 LXI262237:LXI262266 LNM262237:LNM262266 LDQ262237:LDQ262266 KTU262237:KTU262266 KJY262237:KJY262266 KAC262237:KAC262266 JQG262237:JQG262266 JGK262237:JGK262266 IWO262237:IWO262266 IMS262237:IMS262266 ICW262237:ICW262266 HTA262237:HTA262266 HJE262237:HJE262266 GZI262237:GZI262266 GPM262237:GPM262266 GFQ262237:GFQ262266 FVU262237:FVU262266 FLY262237:FLY262266 FCC262237:FCC262266 ESG262237:ESG262266 EIK262237:EIK262266 DYO262237:DYO262266 DOS262237:DOS262266 DEW262237:DEW262266 CVA262237:CVA262266 CLE262237:CLE262266 CBI262237:CBI262266 BRM262237:BRM262266 BHQ262237:BHQ262266 AXU262237:AXU262266 ANY262237:ANY262266 AEC262237:AEC262266 UG262237:UG262266 KK262237:KK262266 WWW196701:WWW196730 WNA196701:WNA196730 WDE196701:WDE196730 VTI196701:VTI196730 VJM196701:VJM196730 UZQ196701:UZQ196730 UPU196701:UPU196730 UFY196701:UFY196730 TWC196701:TWC196730 TMG196701:TMG196730 TCK196701:TCK196730 SSO196701:SSO196730 SIS196701:SIS196730 RYW196701:RYW196730 RPA196701:RPA196730 RFE196701:RFE196730 QVI196701:QVI196730 QLM196701:QLM196730 QBQ196701:QBQ196730 PRU196701:PRU196730 PHY196701:PHY196730 OYC196701:OYC196730 OOG196701:OOG196730 OEK196701:OEK196730 NUO196701:NUO196730 NKS196701:NKS196730 NAW196701:NAW196730 MRA196701:MRA196730 MHE196701:MHE196730 LXI196701:LXI196730 LNM196701:LNM196730 LDQ196701:LDQ196730 KTU196701:KTU196730 KJY196701:KJY196730 KAC196701:KAC196730 JQG196701:JQG196730 JGK196701:JGK196730 IWO196701:IWO196730 IMS196701:IMS196730 ICW196701:ICW196730 HTA196701:HTA196730 HJE196701:HJE196730 GZI196701:GZI196730 GPM196701:GPM196730 GFQ196701:GFQ196730 FVU196701:FVU196730 FLY196701:FLY196730 FCC196701:FCC196730 ESG196701:ESG196730 EIK196701:EIK196730 DYO196701:DYO196730 DOS196701:DOS196730 DEW196701:DEW196730 CVA196701:CVA196730 CLE196701:CLE196730 CBI196701:CBI196730 BRM196701:BRM196730 BHQ196701:BHQ196730 AXU196701:AXU196730 ANY196701:ANY196730 AEC196701:AEC196730 UG196701:UG196730 KK196701:KK196730 WWW131165:WWW131194 WNA131165:WNA131194 WDE131165:WDE131194 VTI131165:VTI131194 VJM131165:VJM131194 UZQ131165:UZQ131194 UPU131165:UPU131194 UFY131165:UFY131194 TWC131165:TWC131194 TMG131165:TMG131194 TCK131165:TCK131194 SSO131165:SSO131194 SIS131165:SIS131194 RYW131165:RYW131194 RPA131165:RPA131194 RFE131165:RFE131194 QVI131165:QVI131194 QLM131165:QLM131194 QBQ131165:QBQ131194 PRU131165:PRU131194 PHY131165:PHY131194 OYC131165:OYC131194 OOG131165:OOG131194 OEK131165:OEK131194 NUO131165:NUO131194 NKS131165:NKS131194 NAW131165:NAW131194 MRA131165:MRA131194 MHE131165:MHE131194 LXI131165:LXI131194 LNM131165:LNM131194 LDQ131165:LDQ131194 KTU131165:KTU131194 KJY131165:KJY131194 KAC131165:KAC131194 JQG131165:JQG131194 JGK131165:JGK131194 IWO131165:IWO131194 IMS131165:IMS131194 ICW131165:ICW131194 HTA131165:HTA131194 HJE131165:HJE131194 GZI131165:GZI131194 GPM131165:GPM131194 GFQ131165:GFQ131194 FVU131165:FVU131194 FLY131165:FLY131194 FCC131165:FCC131194 ESG131165:ESG131194 EIK131165:EIK131194 DYO131165:DYO131194 DOS131165:DOS131194 DEW131165:DEW131194 CVA131165:CVA131194 CLE131165:CLE131194 CBI131165:CBI131194 BRM131165:BRM131194 BHQ131165:BHQ131194 AXU131165:AXU131194 ANY131165:ANY131194 AEC131165:AEC131194 UG131165:UG131194 KK131165:KK131194 WWW65629:WWW65658 WNA65629:WNA65658 WDE65629:WDE65658 VTI65629:VTI65658 VJM65629:VJM65658 UZQ65629:UZQ65658 UPU65629:UPU65658 UFY65629:UFY65658 TWC65629:TWC65658 TMG65629:TMG65658 TCK65629:TCK65658 SSO65629:SSO65658 SIS65629:SIS65658 RYW65629:RYW65658 RPA65629:RPA65658 RFE65629:RFE65658 QVI65629:QVI65658 QLM65629:QLM65658 QBQ65629:QBQ65658 PRU65629:PRU65658 PHY65629:PHY65658 OYC65629:OYC65658 OOG65629:OOG65658 OEK65629:OEK65658 NUO65629:NUO65658 NKS65629:NKS65658 NAW65629:NAW65658 MRA65629:MRA65658 MHE65629:MHE65658 LXI65629:LXI65658 LNM65629:LNM65658 LDQ65629:LDQ65658 KTU65629:KTU65658 KJY65629:KJY65658 KAC65629:KAC65658 JQG65629:JQG65658 JGK65629:JGK65658 IWO65629:IWO65658 IMS65629:IMS65658 ICW65629:ICW65658 HTA65629:HTA65658 HJE65629:HJE65658 GZI65629:GZI65658 GPM65629:GPM65658 GFQ65629:GFQ65658 FVU65629:FVU65658 FLY65629:FLY65658 FCC65629:FCC65658 ESG65629:ESG65658 EIK65629:EIK65658 DYO65629:DYO65658 DOS65629:DOS65658 DEW65629:DEW65658 CVA65629:CVA65658 CLE65629:CLE65658 CBI65629:CBI65658 BRM65629:BRM65658 BHQ65629:BHQ65658 AXU65629:AXU65658 ANY65629:ANY65658 AEC65629:AEC65658 UG65629:UG65658 KK65629:KK65658 KJ23:KJ122 UF23:UF122 AEB23:AEB122 ANX23:ANX122 AXT23:AXT122 BHP23:BHP122 BRL23:BRL122 CBH23:CBH122 CLD23:CLD122 CUZ23:CUZ122 DEV23:DEV122 DOR23:DOR122 DYN23:DYN122 EIJ23:EIJ122 ESF23:ESF122 FCB23:FCB122 FLX23:FLX122 FVT23:FVT122 GFP23:GFP122 GPL23:GPL122 GZH23:GZH122 HJD23:HJD122 HSZ23:HSZ122 ICV23:ICV122 IMR23:IMR122 IWN23:IWN122 JGJ23:JGJ122 JQF23:JQF122 KAB23:KAB122 KJX23:KJX122 KTT23:KTT122 LDP23:LDP122 LNL23:LNL122 LXH23:LXH122 MHD23:MHD122 MQZ23:MQZ122 NAV23:NAV122 NKR23:NKR122 NUN23:NUN122 OEJ23:OEJ122 OOF23:OOF122 OYB23:OYB122 PHX23:PHX122 PRT23:PRT122 QBP23:QBP122 QLL23:QLL122 QVH23:QVH122 RFD23:RFD122 ROZ23:ROZ122 RYV23:RYV122 SIR23:SIR122 SSN23:SSN122 TCJ23:TCJ122 TMF23:TMF122 TWB23:TWB122 UFX23:UFX122 UPT23:UPT122 UZP23:UZP122 VJL23:VJL122 VTH23:VTH122 WDD23:WDD122 WMZ23:WMZ122 WWV23:WWV122" xr:uid="{E28C3240-AF9E-4B4E-A392-165632A7D5DC}">
      <formula1>$AP$8:$AP$11</formula1>
    </dataValidation>
    <dataValidation type="list" allowBlank="1" showInputMessage="1" showErrorMessage="1" errorTitle="再入力" error="リストから選択願います。_x000a_" promptTitle="種目選択" prompt="リストから選択願います。" sqref="WWG983133:WWG983162 WMK983133:WMK983162 WCO983133:WCO983162 VSS983133:VSS983162 VIW983133:VIW983162 UZA983133:UZA983162 UPE983133:UPE983162 UFI983133:UFI983162 TVM983133:TVM983162 TLQ983133:TLQ983162 TBU983133:TBU983162 SRY983133:SRY983162 SIC983133:SIC983162 RYG983133:RYG983162 ROK983133:ROK983162 REO983133:REO983162 QUS983133:QUS983162 QKW983133:QKW983162 QBA983133:QBA983162 PRE983133:PRE983162 PHI983133:PHI983162 OXM983133:OXM983162 ONQ983133:ONQ983162 ODU983133:ODU983162 NTY983133:NTY983162 NKC983133:NKC983162 NAG983133:NAG983162 MQK983133:MQK983162 MGO983133:MGO983162 LWS983133:LWS983162 LMW983133:LMW983162 LDA983133:LDA983162 KTE983133:KTE983162 KJI983133:KJI983162 JZM983133:JZM983162 JPQ983133:JPQ983162 JFU983133:JFU983162 IVY983133:IVY983162 IMC983133:IMC983162 ICG983133:ICG983162 HSK983133:HSK983162 HIO983133:HIO983162 GYS983133:GYS983162 GOW983133:GOW983162 GFA983133:GFA983162 FVE983133:FVE983162 FLI983133:FLI983162 FBM983133:FBM983162 ERQ983133:ERQ983162 EHU983133:EHU983162 DXY983133:DXY983162 DOC983133:DOC983162 DEG983133:DEG983162 CUK983133:CUK983162 CKO983133:CKO983162 CAS983133:CAS983162 BQW983133:BQW983162 BHA983133:BHA983162 AXE983133:AXE983162 ANI983133:ANI983162 ADM983133:ADM983162 TQ983133:TQ983162 JU983133:JU983162 WWG917597:WWG917626 WMK917597:WMK917626 WCO917597:WCO917626 VSS917597:VSS917626 VIW917597:VIW917626 UZA917597:UZA917626 UPE917597:UPE917626 UFI917597:UFI917626 TVM917597:TVM917626 TLQ917597:TLQ917626 TBU917597:TBU917626 SRY917597:SRY917626 SIC917597:SIC917626 RYG917597:RYG917626 ROK917597:ROK917626 REO917597:REO917626 QUS917597:QUS917626 QKW917597:QKW917626 QBA917597:QBA917626 PRE917597:PRE917626 PHI917597:PHI917626 OXM917597:OXM917626 ONQ917597:ONQ917626 ODU917597:ODU917626 NTY917597:NTY917626 NKC917597:NKC917626 NAG917597:NAG917626 MQK917597:MQK917626 MGO917597:MGO917626 LWS917597:LWS917626 LMW917597:LMW917626 LDA917597:LDA917626 KTE917597:KTE917626 KJI917597:KJI917626 JZM917597:JZM917626 JPQ917597:JPQ917626 JFU917597:JFU917626 IVY917597:IVY917626 IMC917597:IMC917626 ICG917597:ICG917626 HSK917597:HSK917626 HIO917597:HIO917626 GYS917597:GYS917626 GOW917597:GOW917626 GFA917597:GFA917626 FVE917597:FVE917626 FLI917597:FLI917626 FBM917597:FBM917626 ERQ917597:ERQ917626 EHU917597:EHU917626 DXY917597:DXY917626 DOC917597:DOC917626 DEG917597:DEG917626 CUK917597:CUK917626 CKO917597:CKO917626 CAS917597:CAS917626 BQW917597:BQW917626 BHA917597:BHA917626 AXE917597:AXE917626 ANI917597:ANI917626 ADM917597:ADM917626 TQ917597:TQ917626 JU917597:JU917626 WWG852061:WWG852090 WMK852061:WMK852090 WCO852061:WCO852090 VSS852061:VSS852090 VIW852061:VIW852090 UZA852061:UZA852090 UPE852061:UPE852090 UFI852061:UFI852090 TVM852061:TVM852090 TLQ852061:TLQ852090 TBU852061:TBU852090 SRY852061:SRY852090 SIC852061:SIC852090 RYG852061:RYG852090 ROK852061:ROK852090 REO852061:REO852090 QUS852061:QUS852090 QKW852061:QKW852090 QBA852061:QBA852090 PRE852061:PRE852090 PHI852061:PHI852090 OXM852061:OXM852090 ONQ852061:ONQ852090 ODU852061:ODU852090 NTY852061:NTY852090 NKC852061:NKC852090 NAG852061:NAG852090 MQK852061:MQK852090 MGO852061:MGO852090 LWS852061:LWS852090 LMW852061:LMW852090 LDA852061:LDA852090 KTE852061:KTE852090 KJI852061:KJI852090 JZM852061:JZM852090 JPQ852061:JPQ852090 JFU852061:JFU852090 IVY852061:IVY852090 IMC852061:IMC852090 ICG852061:ICG852090 HSK852061:HSK852090 HIO852061:HIO852090 GYS852061:GYS852090 GOW852061:GOW852090 GFA852061:GFA852090 FVE852061:FVE852090 FLI852061:FLI852090 FBM852061:FBM852090 ERQ852061:ERQ852090 EHU852061:EHU852090 DXY852061:DXY852090 DOC852061:DOC852090 DEG852061:DEG852090 CUK852061:CUK852090 CKO852061:CKO852090 CAS852061:CAS852090 BQW852061:BQW852090 BHA852061:BHA852090 AXE852061:AXE852090 ANI852061:ANI852090 ADM852061:ADM852090 TQ852061:TQ852090 JU852061:JU852090 WWG786525:WWG786554 WMK786525:WMK786554 WCO786525:WCO786554 VSS786525:VSS786554 VIW786525:VIW786554 UZA786525:UZA786554 UPE786525:UPE786554 UFI786525:UFI786554 TVM786525:TVM786554 TLQ786525:TLQ786554 TBU786525:TBU786554 SRY786525:SRY786554 SIC786525:SIC786554 RYG786525:RYG786554 ROK786525:ROK786554 REO786525:REO786554 QUS786525:QUS786554 QKW786525:QKW786554 QBA786525:QBA786554 PRE786525:PRE786554 PHI786525:PHI786554 OXM786525:OXM786554 ONQ786525:ONQ786554 ODU786525:ODU786554 NTY786525:NTY786554 NKC786525:NKC786554 NAG786525:NAG786554 MQK786525:MQK786554 MGO786525:MGO786554 LWS786525:LWS786554 LMW786525:LMW786554 LDA786525:LDA786554 KTE786525:KTE786554 KJI786525:KJI786554 JZM786525:JZM786554 JPQ786525:JPQ786554 JFU786525:JFU786554 IVY786525:IVY786554 IMC786525:IMC786554 ICG786525:ICG786554 HSK786525:HSK786554 HIO786525:HIO786554 GYS786525:GYS786554 GOW786525:GOW786554 GFA786525:GFA786554 FVE786525:FVE786554 FLI786525:FLI786554 FBM786525:FBM786554 ERQ786525:ERQ786554 EHU786525:EHU786554 DXY786525:DXY786554 DOC786525:DOC786554 DEG786525:DEG786554 CUK786525:CUK786554 CKO786525:CKO786554 CAS786525:CAS786554 BQW786525:BQW786554 BHA786525:BHA786554 AXE786525:AXE786554 ANI786525:ANI786554 ADM786525:ADM786554 TQ786525:TQ786554 JU786525:JU786554 WWG720989:WWG721018 WMK720989:WMK721018 WCO720989:WCO721018 VSS720989:VSS721018 VIW720989:VIW721018 UZA720989:UZA721018 UPE720989:UPE721018 UFI720989:UFI721018 TVM720989:TVM721018 TLQ720989:TLQ721018 TBU720989:TBU721018 SRY720989:SRY721018 SIC720989:SIC721018 RYG720989:RYG721018 ROK720989:ROK721018 REO720989:REO721018 QUS720989:QUS721018 QKW720989:QKW721018 QBA720989:QBA721018 PRE720989:PRE721018 PHI720989:PHI721018 OXM720989:OXM721018 ONQ720989:ONQ721018 ODU720989:ODU721018 NTY720989:NTY721018 NKC720989:NKC721018 NAG720989:NAG721018 MQK720989:MQK721018 MGO720989:MGO721018 LWS720989:LWS721018 LMW720989:LMW721018 LDA720989:LDA721018 KTE720989:KTE721018 KJI720989:KJI721018 JZM720989:JZM721018 JPQ720989:JPQ721018 JFU720989:JFU721018 IVY720989:IVY721018 IMC720989:IMC721018 ICG720989:ICG721018 HSK720989:HSK721018 HIO720989:HIO721018 GYS720989:GYS721018 GOW720989:GOW721018 GFA720989:GFA721018 FVE720989:FVE721018 FLI720989:FLI721018 FBM720989:FBM721018 ERQ720989:ERQ721018 EHU720989:EHU721018 DXY720989:DXY721018 DOC720989:DOC721018 DEG720989:DEG721018 CUK720989:CUK721018 CKO720989:CKO721018 CAS720989:CAS721018 BQW720989:BQW721018 BHA720989:BHA721018 AXE720989:AXE721018 ANI720989:ANI721018 ADM720989:ADM721018 TQ720989:TQ721018 JU720989:JU721018 WWG655453:WWG655482 WMK655453:WMK655482 WCO655453:WCO655482 VSS655453:VSS655482 VIW655453:VIW655482 UZA655453:UZA655482 UPE655453:UPE655482 UFI655453:UFI655482 TVM655453:TVM655482 TLQ655453:TLQ655482 TBU655453:TBU655482 SRY655453:SRY655482 SIC655453:SIC655482 RYG655453:RYG655482 ROK655453:ROK655482 REO655453:REO655482 QUS655453:QUS655482 QKW655453:QKW655482 QBA655453:QBA655482 PRE655453:PRE655482 PHI655453:PHI655482 OXM655453:OXM655482 ONQ655453:ONQ655482 ODU655453:ODU655482 NTY655453:NTY655482 NKC655453:NKC655482 NAG655453:NAG655482 MQK655453:MQK655482 MGO655453:MGO655482 LWS655453:LWS655482 LMW655453:LMW655482 LDA655453:LDA655482 KTE655453:KTE655482 KJI655453:KJI655482 JZM655453:JZM655482 JPQ655453:JPQ655482 JFU655453:JFU655482 IVY655453:IVY655482 IMC655453:IMC655482 ICG655453:ICG655482 HSK655453:HSK655482 HIO655453:HIO655482 GYS655453:GYS655482 GOW655453:GOW655482 GFA655453:GFA655482 FVE655453:FVE655482 FLI655453:FLI655482 FBM655453:FBM655482 ERQ655453:ERQ655482 EHU655453:EHU655482 DXY655453:DXY655482 DOC655453:DOC655482 DEG655453:DEG655482 CUK655453:CUK655482 CKO655453:CKO655482 CAS655453:CAS655482 BQW655453:BQW655482 BHA655453:BHA655482 AXE655453:AXE655482 ANI655453:ANI655482 ADM655453:ADM655482 TQ655453:TQ655482 JU655453:JU655482 WWG589917:WWG589946 WMK589917:WMK589946 WCO589917:WCO589946 VSS589917:VSS589946 VIW589917:VIW589946 UZA589917:UZA589946 UPE589917:UPE589946 UFI589917:UFI589946 TVM589917:TVM589946 TLQ589917:TLQ589946 TBU589917:TBU589946 SRY589917:SRY589946 SIC589917:SIC589946 RYG589917:RYG589946 ROK589917:ROK589946 REO589917:REO589946 QUS589917:QUS589946 QKW589917:QKW589946 QBA589917:QBA589946 PRE589917:PRE589946 PHI589917:PHI589946 OXM589917:OXM589946 ONQ589917:ONQ589946 ODU589917:ODU589946 NTY589917:NTY589946 NKC589917:NKC589946 NAG589917:NAG589946 MQK589917:MQK589946 MGO589917:MGO589946 LWS589917:LWS589946 LMW589917:LMW589946 LDA589917:LDA589946 KTE589917:KTE589946 KJI589917:KJI589946 JZM589917:JZM589946 JPQ589917:JPQ589946 JFU589917:JFU589946 IVY589917:IVY589946 IMC589917:IMC589946 ICG589917:ICG589946 HSK589917:HSK589946 HIO589917:HIO589946 GYS589917:GYS589946 GOW589917:GOW589946 GFA589917:GFA589946 FVE589917:FVE589946 FLI589917:FLI589946 FBM589917:FBM589946 ERQ589917:ERQ589946 EHU589917:EHU589946 DXY589917:DXY589946 DOC589917:DOC589946 DEG589917:DEG589946 CUK589917:CUK589946 CKO589917:CKO589946 CAS589917:CAS589946 BQW589917:BQW589946 BHA589917:BHA589946 AXE589917:AXE589946 ANI589917:ANI589946 ADM589917:ADM589946 TQ589917:TQ589946 JU589917:JU589946 WWG524381:WWG524410 WMK524381:WMK524410 WCO524381:WCO524410 VSS524381:VSS524410 VIW524381:VIW524410 UZA524381:UZA524410 UPE524381:UPE524410 UFI524381:UFI524410 TVM524381:TVM524410 TLQ524381:TLQ524410 TBU524381:TBU524410 SRY524381:SRY524410 SIC524381:SIC524410 RYG524381:RYG524410 ROK524381:ROK524410 REO524381:REO524410 QUS524381:QUS524410 QKW524381:QKW524410 QBA524381:QBA524410 PRE524381:PRE524410 PHI524381:PHI524410 OXM524381:OXM524410 ONQ524381:ONQ524410 ODU524381:ODU524410 NTY524381:NTY524410 NKC524381:NKC524410 NAG524381:NAG524410 MQK524381:MQK524410 MGO524381:MGO524410 LWS524381:LWS524410 LMW524381:LMW524410 LDA524381:LDA524410 KTE524381:KTE524410 KJI524381:KJI524410 JZM524381:JZM524410 JPQ524381:JPQ524410 JFU524381:JFU524410 IVY524381:IVY524410 IMC524381:IMC524410 ICG524381:ICG524410 HSK524381:HSK524410 HIO524381:HIO524410 GYS524381:GYS524410 GOW524381:GOW524410 GFA524381:GFA524410 FVE524381:FVE524410 FLI524381:FLI524410 FBM524381:FBM524410 ERQ524381:ERQ524410 EHU524381:EHU524410 DXY524381:DXY524410 DOC524381:DOC524410 DEG524381:DEG524410 CUK524381:CUK524410 CKO524381:CKO524410 CAS524381:CAS524410 BQW524381:BQW524410 BHA524381:BHA524410 AXE524381:AXE524410 ANI524381:ANI524410 ADM524381:ADM524410 TQ524381:TQ524410 JU524381:JU524410 WWG458845:WWG458874 WMK458845:WMK458874 WCO458845:WCO458874 VSS458845:VSS458874 VIW458845:VIW458874 UZA458845:UZA458874 UPE458845:UPE458874 UFI458845:UFI458874 TVM458845:TVM458874 TLQ458845:TLQ458874 TBU458845:TBU458874 SRY458845:SRY458874 SIC458845:SIC458874 RYG458845:RYG458874 ROK458845:ROK458874 REO458845:REO458874 QUS458845:QUS458874 QKW458845:QKW458874 QBA458845:QBA458874 PRE458845:PRE458874 PHI458845:PHI458874 OXM458845:OXM458874 ONQ458845:ONQ458874 ODU458845:ODU458874 NTY458845:NTY458874 NKC458845:NKC458874 NAG458845:NAG458874 MQK458845:MQK458874 MGO458845:MGO458874 LWS458845:LWS458874 LMW458845:LMW458874 LDA458845:LDA458874 KTE458845:KTE458874 KJI458845:KJI458874 JZM458845:JZM458874 JPQ458845:JPQ458874 JFU458845:JFU458874 IVY458845:IVY458874 IMC458845:IMC458874 ICG458845:ICG458874 HSK458845:HSK458874 HIO458845:HIO458874 GYS458845:GYS458874 GOW458845:GOW458874 GFA458845:GFA458874 FVE458845:FVE458874 FLI458845:FLI458874 FBM458845:FBM458874 ERQ458845:ERQ458874 EHU458845:EHU458874 DXY458845:DXY458874 DOC458845:DOC458874 DEG458845:DEG458874 CUK458845:CUK458874 CKO458845:CKO458874 CAS458845:CAS458874 BQW458845:BQW458874 BHA458845:BHA458874 AXE458845:AXE458874 ANI458845:ANI458874 ADM458845:ADM458874 TQ458845:TQ458874 JU458845:JU458874 WWG393309:WWG393338 WMK393309:WMK393338 WCO393309:WCO393338 VSS393309:VSS393338 VIW393309:VIW393338 UZA393309:UZA393338 UPE393309:UPE393338 UFI393309:UFI393338 TVM393309:TVM393338 TLQ393309:TLQ393338 TBU393309:TBU393338 SRY393309:SRY393338 SIC393309:SIC393338 RYG393309:RYG393338 ROK393309:ROK393338 REO393309:REO393338 QUS393309:QUS393338 QKW393309:QKW393338 QBA393309:QBA393338 PRE393309:PRE393338 PHI393309:PHI393338 OXM393309:OXM393338 ONQ393309:ONQ393338 ODU393309:ODU393338 NTY393309:NTY393338 NKC393309:NKC393338 NAG393309:NAG393338 MQK393309:MQK393338 MGO393309:MGO393338 LWS393309:LWS393338 LMW393309:LMW393338 LDA393309:LDA393338 KTE393309:KTE393338 KJI393309:KJI393338 JZM393309:JZM393338 JPQ393309:JPQ393338 JFU393309:JFU393338 IVY393309:IVY393338 IMC393309:IMC393338 ICG393309:ICG393338 HSK393309:HSK393338 HIO393309:HIO393338 GYS393309:GYS393338 GOW393309:GOW393338 GFA393309:GFA393338 FVE393309:FVE393338 FLI393309:FLI393338 FBM393309:FBM393338 ERQ393309:ERQ393338 EHU393309:EHU393338 DXY393309:DXY393338 DOC393309:DOC393338 DEG393309:DEG393338 CUK393309:CUK393338 CKO393309:CKO393338 CAS393309:CAS393338 BQW393309:BQW393338 BHA393309:BHA393338 AXE393309:AXE393338 ANI393309:ANI393338 ADM393309:ADM393338 TQ393309:TQ393338 JU393309:JU393338 WWG327773:WWG327802 WMK327773:WMK327802 WCO327773:WCO327802 VSS327773:VSS327802 VIW327773:VIW327802 UZA327773:UZA327802 UPE327773:UPE327802 UFI327773:UFI327802 TVM327773:TVM327802 TLQ327773:TLQ327802 TBU327773:TBU327802 SRY327773:SRY327802 SIC327773:SIC327802 RYG327773:RYG327802 ROK327773:ROK327802 REO327773:REO327802 QUS327773:QUS327802 QKW327773:QKW327802 QBA327773:QBA327802 PRE327773:PRE327802 PHI327773:PHI327802 OXM327773:OXM327802 ONQ327773:ONQ327802 ODU327773:ODU327802 NTY327773:NTY327802 NKC327773:NKC327802 NAG327773:NAG327802 MQK327773:MQK327802 MGO327773:MGO327802 LWS327773:LWS327802 LMW327773:LMW327802 LDA327773:LDA327802 KTE327773:KTE327802 KJI327773:KJI327802 JZM327773:JZM327802 JPQ327773:JPQ327802 JFU327773:JFU327802 IVY327773:IVY327802 IMC327773:IMC327802 ICG327773:ICG327802 HSK327773:HSK327802 HIO327773:HIO327802 GYS327773:GYS327802 GOW327773:GOW327802 GFA327773:GFA327802 FVE327773:FVE327802 FLI327773:FLI327802 FBM327773:FBM327802 ERQ327773:ERQ327802 EHU327773:EHU327802 DXY327773:DXY327802 DOC327773:DOC327802 DEG327773:DEG327802 CUK327773:CUK327802 CKO327773:CKO327802 CAS327773:CAS327802 BQW327773:BQW327802 BHA327773:BHA327802 AXE327773:AXE327802 ANI327773:ANI327802 ADM327773:ADM327802 TQ327773:TQ327802 JU327773:JU327802 WWG262237:WWG262266 WMK262237:WMK262266 WCO262237:WCO262266 VSS262237:VSS262266 VIW262237:VIW262266 UZA262237:UZA262266 UPE262237:UPE262266 UFI262237:UFI262266 TVM262237:TVM262266 TLQ262237:TLQ262266 TBU262237:TBU262266 SRY262237:SRY262266 SIC262237:SIC262266 RYG262237:RYG262266 ROK262237:ROK262266 REO262237:REO262266 QUS262237:QUS262266 QKW262237:QKW262266 QBA262237:QBA262266 PRE262237:PRE262266 PHI262237:PHI262266 OXM262237:OXM262266 ONQ262237:ONQ262266 ODU262237:ODU262266 NTY262237:NTY262266 NKC262237:NKC262266 NAG262237:NAG262266 MQK262237:MQK262266 MGO262237:MGO262266 LWS262237:LWS262266 LMW262237:LMW262266 LDA262237:LDA262266 KTE262237:KTE262266 KJI262237:KJI262266 JZM262237:JZM262266 JPQ262237:JPQ262266 JFU262237:JFU262266 IVY262237:IVY262266 IMC262237:IMC262266 ICG262237:ICG262266 HSK262237:HSK262266 HIO262237:HIO262266 GYS262237:GYS262266 GOW262237:GOW262266 GFA262237:GFA262266 FVE262237:FVE262266 FLI262237:FLI262266 FBM262237:FBM262266 ERQ262237:ERQ262266 EHU262237:EHU262266 DXY262237:DXY262266 DOC262237:DOC262266 DEG262237:DEG262266 CUK262237:CUK262266 CKO262237:CKO262266 CAS262237:CAS262266 BQW262237:BQW262266 BHA262237:BHA262266 AXE262237:AXE262266 ANI262237:ANI262266 ADM262237:ADM262266 TQ262237:TQ262266 JU262237:JU262266 WWG196701:WWG196730 WMK196701:WMK196730 WCO196701:WCO196730 VSS196701:VSS196730 VIW196701:VIW196730 UZA196701:UZA196730 UPE196701:UPE196730 UFI196701:UFI196730 TVM196701:TVM196730 TLQ196701:TLQ196730 TBU196701:TBU196730 SRY196701:SRY196730 SIC196701:SIC196730 RYG196701:RYG196730 ROK196701:ROK196730 REO196701:REO196730 QUS196701:QUS196730 QKW196701:QKW196730 QBA196701:QBA196730 PRE196701:PRE196730 PHI196701:PHI196730 OXM196701:OXM196730 ONQ196701:ONQ196730 ODU196701:ODU196730 NTY196701:NTY196730 NKC196701:NKC196730 NAG196701:NAG196730 MQK196701:MQK196730 MGO196701:MGO196730 LWS196701:LWS196730 LMW196701:LMW196730 LDA196701:LDA196730 KTE196701:KTE196730 KJI196701:KJI196730 JZM196701:JZM196730 JPQ196701:JPQ196730 JFU196701:JFU196730 IVY196701:IVY196730 IMC196701:IMC196730 ICG196701:ICG196730 HSK196701:HSK196730 HIO196701:HIO196730 GYS196701:GYS196730 GOW196701:GOW196730 GFA196701:GFA196730 FVE196701:FVE196730 FLI196701:FLI196730 FBM196701:FBM196730 ERQ196701:ERQ196730 EHU196701:EHU196730 DXY196701:DXY196730 DOC196701:DOC196730 DEG196701:DEG196730 CUK196701:CUK196730 CKO196701:CKO196730 CAS196701:CAS196730 BQW196701:BQW196730 BHA196701:BHA196730 AXE196701:AXE196730 ANI196701:ANI196730 ADM196701:ADM196730 TQ196701:TQ196730 JU196701:JU196730 WWG131165:WWG131194 WMK131165:WMK131194 WCO131165:WCO131194 VSS131165:VSS131194 VIW131165:VIW131194 UZA131165:UZA131194 UPE131165:UPE131194 UFI131165:UFI131194 TVM131165:TVM131194 TLQ131165:TLQ131194 TBU131165:TBU131194 SRY131165:SRY131194 SIC131165:SIC131194 RYG131165:RYG131194 ROK131165:ROK131194 REO131165:REO131194 QUS131165:QUS131194 QKW131165:QKW131194 QBA131165:QBA131194 PRE131165:PRE131194 PHI131165:PHI131194 OXM131165:OXM131194 ONQ131165:ONQ131194 ODU131165:ODU131194 NTY131165:NTY131194 NKC131165:NKC131194 NAG131165:NAG131194 MQK131165:MQK131194 MGO131165:MGO131194 LWS131165:LWS131194 LMW131165:LMW131194 LDA131165:LDA131194 KTE131165:KTE131194 KJI131165:KJI131194 JZM131165:JZM131194 JPQ131165:JPQ131194 JFU131165:JFU131194 IVY131165:IVY131194 IMC131165:IMC131194 ICG131165:ICG131194 HSK131165:HSK131194 HIO131165:HIO131194 GYS131165:GYS131194 GOW131165:GOW131194 GFA131165:GFA131194 FVE131165:FVE131194 FLI131165:FLI131194 FBM131165:FBM131194 ERQ131165:ERQ131194 EHU131165:EHU131194 DXY131165:DXY131194 DOC131165:DOC131194 DEG131165:DEG131194 CUK131165:CUK131194 CKO131165:CKO131194 CAS131165:CAS131194 BQW131165:BQW131194 BHA131165:BHA131194 AXE131165:AXE131194 ANI131165:ANI131194 ADM131165:ADM131194 TQ131165:TQ131194 JU131165:JU131194 WWG65629:WWG65658 WMK65629:WMK65658 WCO65629:WCO65658 VSS65629:VSS65658 VIW65629:VIW65658 UZA65629:UZA65658 UPE65629:UPE65658 UFI65629:UFI65658 TVM65629:TVM65658 TLQ65629:TLQ65658 TBU65629:TBU65658 SRY65629:SRY65658 SIC65629:SIC65658 RYG65629:RYG65658 ROK65629:ROK65658 REO65629:REO65658 QUS65629:QUS65658 QKW65629:QKW65658 QBA65629:QBA65658 PRE65629:PRE65658 PHI65629:PHI65658 OXM65629:OXM65658 ONQ65629:ONQ65658 ODU65629:ODU65658 NTY65629:NTY65658 NKC65629:NKC65658 NAG65629:NAG65658 MQK65629:MQK65658 MGO65629:MGO65658 LWS65629:LWS65658 LMW65629:LMW65658 LDA65629:LDA65658 KTE65629:KTE65658 KJI65629:KJI65658 JZM65629:JZM65658 JPQ65629:JPQ65658 JFU65629:JFU65658 IVY65629:IVY65658 IMC65629:IMC65658 ICG65629:ICG65658 HSK65629:HSK65658 HIO65629:HIO65658 GYS65629:GYS65658 GOW65629:GOW65658 GFA65629:GFA65658 FVE65629:FVE65658 FLI65629:FLI65658 FBM65629:FBM65658 ERQ65629:ERQ65658 EHU65629:EHU65658 DXY65629:DXY65658 DOC65629:DOC65658 DEG65629:DEG65658 CUK65629:CUK65658 CKO65629:CKO65658 CAS65629:CAS65658 BQW65629:BQW65658 BHA65629:BHA65658 AXE65629:AXE65658 ANI65629:ANI65658 ADM65629:ADM65658 TQ65629:TQ65658 JU65629:JU65658 TP23:TP122 ADL23:ADL122 ANH23:ANH122 AXD23:AXD122 BGZ23:BGZ122 BQV23:BQV122 CAR23:CAR122 CKN23:CKN122 CUJ23:CUJ122 DEF23:DEF122 DOB23:DOB122 DXX23:DXX122 EHT23:EHT122 ERP23:ERP122 FBL23:FBL122 FLH23:FLH122 FVD23:FVD122 GEZ23:GEZ122 GOV23:GOV122 GYR23:GYR122 HIN23:HIN122 HSJ23:HSJ122 ICF23:ICF122 IMB23:IMB122 IVX23:IVX122 JFT23:JFT122 JPP23:JPP122 JZL23:JZL122 KJH23:KJH122 KTD23:KTD122 LCZ23:LCZ122 LMV23:LMV122 LWR23:LWR122 MGN23:MGN122 MQJ23:MQJ122 NAF23:NAF122 NKB23:NKB122 NTX23:NTX122 ODT23:ODT122 ONP23:ONP122 OXL23:OXL122 PHH23:PHH122 PRD23:PRD122 QAZ23:QAZ122 QKV23:QKV122 QUR23:QUR122 REN23:REN122 ROJ23:ROJ122 RYF23:RYF122 SIB23:SIB122 SRX23:SRX122 TBT23:TBT122 TLP23:TLP122 TVL23:TVL122 UFH23:UFH122 UPD23:UPD122 UYZ23:UYZ122 VIV23:VIV122 VSR23:VSR122 WCN23:WCN122 WMJ23:WMJ122 WWF23:WWF122 JT23:JT122" xr:uid="{AA3B0357-6104-4681-8DB4-8E2D883F7B1C}">
      <formula1>#REF!</formula1>
    </dataValidation>
    <dataValidation type="list" allowBlank="1" showInputMessage="1" showErrorMessage="1" errorTitle="再入力" error="リストから選択願います。" promptTitle="参加賞選択" prompt="リストから選択願います。_x000a_" sqref="WXC983133:WXC983162 WNG983133:WNG983162 KQ65629:KQ65658 UM65629:UM65658 AEI65629:AEI65658 AOE65629:AOE65658 AYA65629:AYA65658 BHW65629:BHW65658 BRS65629:BRS65658 CBO65629:CBO65658 CLK65629:CLK65658 CVG65629:CVG65658 DFC65629:DFC65658 DOY65629:DOY65658 DYU65629:DYU65658 EIQ65629:EIQ65658 ESM65629:ESM65658 FCI65629:FCI65658 FME65629:FME65658 FWA65629:FWA65658 GFW65629:GFW65658 GPS65629:GPS65658 GZO65629:GZO65658 HJK65629:HJK65658 HTG65629:HTG65658 IDC65629:IDC65658 IMY65629:IMY65658 IWU65629:IWU65658 JGQ65629:JGQ65658 JQM65629:JQM65658 KAI65629:KAI65658 KKE65629:KKE65658 KUA65629:KUA65658 LDW65629:LDW65658 LNS65629:LNS65658 LXO65629:LXO65658 MHK65629:MHK65658 MRG65629:MRG65658 NBC65629:NBC65658 NKY65629:NKY65658 NUU65629:NUU65658 OEQ65629:OEQ65658 OOM65629:OOM65658 OYI65629:OYI65658 PIE65629:PIE65658 PSA65629:PSA65658 QBW65629:QBW65658 QLS65629:QLS65658 QVO65629:QVO65658 RFK65629:RFK65658 RPG65629:RPG65658 RZC65629:RZC65658 SIY65629:SIY65658 SSU65629:SSU65658 TCQ65629:TCQ65658 TMM65629:TMM65658 TWI65629:TWI65658 UGE65629:UGE65658 UQA65629:UQA65658 UZW65629:UZW65658 VJS65629:VJS65658 VTO65629:VTO65658 WDK65629:WDK65658 WNG65629:WNG65658 WXC65629:WXC65658 KQ131165:KQ131194 UM131165:UM131194 AEI131165:AEI131194 AOE131165:AOE131194 AYA131165:AYA131194 BHW131165:BHW131194 BRS131165:BRS131194 CBO131165:CBO131194 CLK131165:CLK131194 CVG131165:CVG131194 DFC131165:DFC131194 DOY131165:DOY131194 DYU131165:DYU131194 EIQ131165:EIQ131194 ESM131165:ESM131194 FCI131165:FCI131194 FME131165:FME131194 FWA131165:FWA131194 GFW131165:GFW131194 GPS131165:GPS131194 GZO131165:GZO131194 HJK131165:HJK131194 HTG131165:HTG131194 IDC131165:IDC131194 IMY131165:IMY131194 IWU131165:IWU131194 JGQ131165:JGQ131194 JQM131165:JQM131194 KAI131165:KAI131194 KKE131165:KKE131194 KUA131165:KUA131194 LDW131165:LDW131194 LNS131165:LNS131194 LXO131165:LXO131194 MHK131165:MHK131194 MRG131165:MRG131194 NBC131165:NBC131194 NKY131165:NKY131194 NUU131165:NUU131194 OEQ131165:OEQ131194 OOM131165:OOM131194 OYI131165:OYI131194 PIE131165:PIE131194 PSA131165:PSA131194 QBW131165:QBW131194 QLS131165:QLS131194 QVO131165:QVO131194 RFK131165:RFK131194 RPG131165:RPG131194 RZC131165:RZC131194 SIY131165:SIY131194 SSU131165:SSU131194 TCQ131165:TCQ131194 TMM131165:TMM131194 TWI131165:TWI131194 UGE131165:UGE131194 UQA131165:UQA131194 UZW131165:UZW131194 VJS131165:VJS131194 VTO131165:VTO131194 WDK131165:WDK131194 WNG131165:WNG131194 WXC131165:WXC131194 KQ196701:KQ196730 UM196701:UM196730 AEI196701:AEI196730 AOE196701:AOE196730 AYA196701:AYA196730 BHW196701:BHW196730 BRS196701:BRS196730 CBO196701:CBO196730 CLK196701:CLK196730 CVG196701:CVG196730 DFC196701:DFC196730 DOY196701:DOY196730 DYU196701:DYU196730 EIQ196701:EIQ196730 ESM196701:ESM196730 FCI196701:FCI196730 FME196701:FME196730 FWA196701:FWA196730 GFW196701:GFW196730 GPS196701:GPS196730 GZO196701:GZO196730 HJK196701:HJK196730 HTG196701:HTG196730 IDC196701:IDC196730 IMY196701:IMY196730 IWU196701:IWU196730 JGQ196701:JGQ196730 JQM196701:JQM196730 KAI196701:KAI196730 KKE196701:KKE196730 KUA196701:KUA196730 LDW196701:LDW196730 LNS196701:LNS196730 LXO196701:LXO196730 MHK196701:MHK196730 MRG196701:MRG196730 NBC196701:NBC196730 NKY196701:NKY196730 NUU196701:NUU196730 OEQ196701:OEQ196730 OOM196701:OOM196730 OYI196701:OYI196730 PIE196701:PIE196730 PSA196701:PSA196730 QBW196701:QBW196730 QLS196701:QLS196730 QVO196701:QVO196730 RFK196701:RFK196730 RPG196701:RPG196730 RZC196701:RZC196730 SIY196701:SIY196730 SSU196701:SSU196730 TCQ196701:TCQ196730 TMM196701:TMM196730 TWI196701:TWI196730 UGE196701:UGE196730 UQA196701:UQA196730 UZW196701:UZW196730 VJS196701:VJS196730 VTO196701:VTO196730 WDK196701:WDK196730 WNG196701:WNG196730 WXC196701:WXC196730 KQ262237:KQ262266 UM262237:UM262266 AEI262237:AEI262266 AOE262237:AOE262266 AYA262237:AYA262266 BHW262237:BHW262266 BRS262237:BRS262266 CBO262237:CBO262266 CLK262237:CLK262266 CVG262237:CVG262266 DFC262237:DFC262266 DOY262237:DOY262266 DYU262237:DYU262266 EIQ262237:EIQ262266 ESM262237:ESM262266 FCI262237:FCI262266 FME262237:FME262266 FWA262237:FWA262266 GFW262237:GFW262266 GPS262237:GPS262266 GZO262237:GZO262266 HJK262237:HJK262266 HTG262237:HTG262266 IDC262237:IDC262266 IMY262237:IMY262266 IWU262237:IWU262266 JGQ262237:JGQ262266 JQM262237:JQM262266 KAI262237:KAI262266 KKE262237:KKE262266 KUA262237:KUA262266 LDW262237:LDW262266 LNS262237:LNS262266 LXO262237:LXO262266 MHK262237:MHK262266 MRG262237:MRG262266 NBC262237:NBC262266 NKY262237:NKY262266 NUU262237:NUU262266 OEQ262237:OEQ262266 OOM262237:OOM262266 OYI262237:OYI262266 PIE262237:PIE262266 PSA262237:PSA262266 QBW262237:QBW262266 QLS262237:QLS262266 QVO262237:QVO262266 RFK262237:RFK262266 RPG262237:RPG262266 RZC262237:RZC262266 SIY262237:SIY262266 SSU262237:SSU262266 TCQ262237:TCQ262266 TMM262237:TMM262266 TWI262237:TWI262266 UGE262237:UGE262266 UQA262237:UQA262266 UZW262237:UZW262266 VJS262237:VJS262266 VTO262237:VTO262266 WDK262237:WDK262266 WNG262237:WNG262266 WXC262237:WXC262266 KQ327773:KQ327802 UM327773:UM327802 AEI327773:AEI327802 AOE327773:AOE327802 AYA327773:AYA327802 BHW327773:BHW327802 BRS327773:BRS327802 CBO327773:CBO327802 CLK327773:CLK327802 CVG327773:CVG327802 DFC327773:DFC327802 DOY327773:DOY327802 DYU327773:DYU327802 EIQ327773:EIQ327802 ESM327773:ESM327802 FCI327773:FCI327802 FME327773:FME327802 FWA327773:FWA327802 GFW327773:GFW327802 GPS327773:GPS327802 GZO327773:GZO327802 HJK327773:HJK327802 HTG327773:HTG327802 IDC327773:IDC327802 IMY327773:IMY327802 IWU327773:IWU327802 JGQ327773:JGQ327802 JQM327773:JQM327802 KAI327773:KAI327802 KKE327773:KKE327802 KUA327773:KUA327802 LDW327773:LDW327802 LNS327773:LNS327802 LXO327773:LXO327802 MHK327773:MHK327802 MRG327773:MRG327802 NBC327773:NBC327802 NKY327773:NKY327802 NUU327773:NUU327802 OEQ327773:OEQ327802 OOM327773:OOM327802 OYI327773:OYI327802 PIE327773:PIE327802 PSA327773:PSA327802 QBW327773:QBW327802 QLS327773:QLS327802 QVO327773:QVO327802 RFK327773:RFK327802 RPG327773:RPG327802 RZC327773:RZC327802 SIY327773:SIY327802 SSU327773:SSU327802 TCQ327773:TCQ327802 TMM327773:TMM327802 TWI327773:TWI327802 UGE327773:UGE327802 UQA327773:UQA327802 UZW327773:UZW327802 VJS327773:VJS327802 VTO327773:VTO327802 WDK327773:WDK327802 WNG327773:WNG327802 WXC327773:WXC327802 KQ393309:KQ393338 UM393309:UM393338 AEI393309:AEI393338 AOE393309:AOE393338 AYA393309:AYA393338 BHW393309:BHW393338 BRS393309:BRS393338 CBO393309:CBO393338 CLK393309:CLK393338 CVG393309:CVG393338 DFC393309:DFC393338 DOY393309:DOY393338 DYU393309:DYU393338 EIQ393309:EIQ393338 ESM393309:ESM393338 FCI393309:FCI393338 FME393309:FME393338 FWA393309:FWA393338 GFW393309:GFW393338 GPS393309:GPS393338 GZO393309:GZO393338 HJK393309:HJK393338 HTG393309:HTG393338 IDC393309:IDC393338 IMY393309:IMY393338 IWU393309:IWU393338 JGQ393309:JGQ393338 JQM393309:JQM393338 KAI393309:KAI393338 KKE393309:KKE393338 KUA393309:KUA393338 LDW393309:LDW393338 LNS393309:LNS393338 LXO393309:LXO393338 MHK393309:MHK393338 MRG393309:MRG393338 NBC393309:NBC393338 NKY393309:NKY393338 NUU393309:NUU393338 OEQ393309:OEQ393338 OOM393309:OOM393338 OYI393309:OYI393338 PIE393309:PIE393338 PSA393309:PSA393338 QBW393309:QBW393338 QLS393309:QLS393338 QVO393309:QVO393338 RFK393309:RFK393338 RPG393309:RPG393338 RZC393309:RZC393338 SIY393309:SIY393338 SSU393309:SSU393338 TCQ393309:TCQ393338 TMM393309:TMM393338 TWI393309:TWI393338 UGE393309:UGE393338 UQA393309:UQA393338 UZW393309:UZW393338 VJS393309:VJS393338 VTO393309:VTO393338 WDK393309:WDK393338 WNG393309:WNG393338 WXC393309:WXC393338 KQ458845:KQ458874 UM458845:UM458874 AEI458845:AEI458874 AOE458845:AOE458874 AYA458845:AYA458874 BHW458845:BHW458874 BRS458845:BRS458874 CBO458845:CBO458874 CLK458845:CLK458874 CVG458845:CVG458874 DFC458845:DFC458874 DOY458845:DOY458874 DYU458845:DYU458874 EIQ458845:EIQ458874 ESM458845:ESM458874 FCI458845:FCI458874 FME458845:FME458874 FWA458845:FWA458874 GFW458845:GFW458874 GPS458845:GPS458874 GZO458845:GZO458874 HJK458845:HJK458874 HTG458845:HTG458874 IDC458845:IDC458874 IMY458845:IMY458874 IWU458845:IWU458874 JGQ458845:JGQ458874 JQM458845:JQM458874 KAI458845:KAI458874 KKE458845:KKE458874 KUA458845:KUA458874 LDW458845:LDW458874 LNS458845:LNS458874 LXO458845:LXO458874 MHK458845:MHK458874 MRG458845:MRG458874 NBC458845:NBC458874 NKY458845:NKY458874 NUU458845:NUU458874 OEQ458845:OEQ458874 OOM458845:OOM458874 OYI458845:OYI458874 PIE458845:PIE458874 PSA458845:PSA458874 QBW458845:QBW458874 QLS458845:QLS458874 QVO458845:QVO458874 RFK458845:RFK458874 RPG458845:RPG458874 RZC458845:RZC458874 SIY458845:SIY458874 SSU458845:SSU458874 TCQ458845:TCQ458874 TMM458845:TMM458874 TWI458845:TWI458874 UGE458845:UGE458874 UQA458845:UQA458874 UZW458845:UZW458874 VJS458845:VJS458874 VTO458845:VTO458874 WDK458845:WDK458874 WNG458845:WNG458874 WXC458845:WXC458874 KQ524381:KQ524410 UM524381:UM524410 AEI524381:AEI524410 AOE524381:AOE524410 AYA524381:AYA524410 BHW524381:BHW524410 BRS524381:BRS524410 CBO524381:CBO524410 CLK524381:CLK524410 CVG524381:CVG524410 DFC524381:DFC524410 DOY524381:DOY524410 DYU524381:DYU524410 EIQ524381:EIQ524410 ESM524381:ESM524410 FCI524381:FCI524410 FME524381:FME524410 FWA524381:FWA524410 GFW524381:GFW524410 GPS524381:GPS524410 GZO524381:GZO524410 HJK524381:HJK524410 HTG524381:HTG524410 IDC524381:IDC524410 IMY524381:IMY524410 IWU524381:IWU524410 JGQ524381:JGQ524410 JQM524381:JQM524410 KAI524381:KAI524410 KKE524381:KKE524410 KUA524381:KUA524410 LDW524381:LDW524410 LNS524381:LNS524410 LXO524381:LXO524410 MHK524381:MHK524410 MRG524381:MRG524410 NBC524381:NBC524410 NKY524381:NKY524410 NUU524381:NUU524410 OEQ524381:OEQ524410 OOM524381:OOM524410 OYI524381:OYI524410 PIE524381:PIE524410 PSA524381:PSA524410 QBW524381:QBW524410 QLS524381:QLS524410 QVO524381:QVO524410 RFK524381:RFK524410 RPG524381:RPG524410 RZC524381:RZC524410 SIY524381:SIY524410 SSU524381:SSU524410 TCQ524381:TCQ524410 TMM524381:TMM524410 TWI524381:TWI524410 UGE524381:UGE524410 UQA524381:UQA524410 UZW524381:UZW524410 VJS524381:VJS524410 VTO524381:VTO524410 WDK524381:WDK524410 WNG524381:WNG524410 WXC524381:WXC524410 KQ589917:KQ589946 UM589917:UM589946 AEI589917:AEI589946 AOE589917:AOE589946 AYA589917:AYA589946 BHW589917:BHW589946 BRS589917:BRS589946 CBO589917:CBO589946 CLK589917:CLK589946 CVG589917:CVG589946 DFC589917:DFC589946 DOY589917:DOY589946 DYU589917:DYU589946 EIQ589917:EIQ589946 ESM589917:ESM589946 FCI589917:FCI589946 FME589917:FME589946 FWA589917:FWA589946 GFW589917:GFW589946 GPS589917:GPS589946 GZO589917:GZO589946 HJK589917:HJK589946 HTG589917:HTG589946 IDC589917:IDC589946 IMY589917:IMY589946 IWU589917:IWU589946 JGQ589917:JGQ589946 JQM589917:JQM589946 KAI589917:KAI589946 KKE589917:KKE589946 KUA589917:KUA589946 LDW589917:LDW589946 LNS589917:LNS589946 LXO589917:LXO589946 MHK589917:MHK589946 MRG589917:MRG589946 NBC589917:NBC589946 NKY589917:NKY589946 NUU589917:NUU589946 OEQ589917:OEQ589946 OOM589917:OOM589946 OYI589917:OYI589946 PIE589917:PIE589946 PSA589917:PSA589946 QBW589917:QBW589946 QLS589917:QLS589946 QVO589917:QVO589946 RFK589917:RFK589946 RPG589917:RPG589946 RZC589917:RZC589946 SIY589917:SIY589946 SSU589917:SSU589946 TCQ589917:TCQ589946 TMM589917:TMM589946 TWI589917:TWI589946 UGE589917:UGE589946 UQA589917:UQA589946 UZW589917:UZW589946 VJS589917:VJS589946 VTO589917:VTO589946 WDK589917:WDK589946 WNG589917:WNG589946 WXC589917:WXC589946 KQ655453:KQ655482 UM655453:UM655482 AEI655453:AEI655482 AOE655453:AOE655482 AYA655453:AYA655482 BHW655453:BHW655482 BRS655453:BRS655482 CBO655453:CBO655482 CLK655453:CLK655482 CVG655453:CVG655482 DFC655453:DFC655482 DOY655453:DOY655482 DYU655453:DYU655482 EIQ655453:EIQ655482 ESM655453:ESM655482 FCI655453:FCI655482 FME655453:FME655482 FWA655453:FWA655482 GFW655453:GFW655482 GPS655453:GPS655482 GZO655453:GZO655482 HJK655453:HJK655482 HTG655453:HTG655482 IDC655453:IDC655482 IMY655453:IMY655482 IWU655453:IWU655482 JGQ655453:JGQ655482 JQM655453:JQM655482 KAI655453:KAI655482 KKE655453:KKE655482 KUA655453:KUA655482 LDW655453:LDW655482 LNS655453:LNS655482 LXO655453:LXO655482 MHK655453:MHK655482 MRG655453:MRG655482 NBC655453:NBC655482 NKY655453:NKY655482 NUU655453:NUU655482 OEQ655453:OEQ655482 OOM655453:OOM655482 OYI655453:OYI655482 PIE655453:PIE655482 PSA655453:PSA655482 QBW655453:QBW655482 QLS655453:QLS655482 QVO655453:QVO655482 RFK655453:RFK655482 RPG655453:RPG655482 RZC655453:RZC655482 SIY655453:SIY655482 SSU655453:SSU655482 TCQ655453:TCQ655482 TMM655453:TMM655482 TWI655453:TWI655482 UGE655453:UGE655482 UQA655453:UQA655482 UZW655453:UZW655482 VJS655453:VJS655482 VTO655453:VTO655482 WDK655453:WDK655482 WNG655453:WNG655482 WXC655453:WXC655482 KQ720989:KQ721018 UM720989:UM721018 AEI720989:AEI721018 AOE720989:AOE721018 AYA720989:AYA721018 BHW720989:BHW721018 BRS720989:BRS721018 CBO720989:CBO721018 CLK720989:CLK721018 CVG720989:CVG721018 DFC720989:DFC721018 DOY720989:DOY721018 DYU720989:DYU721018 EIQ720989:EIQ721018 ESM720989:ESM721018 FCI720989:FCI721018 FME720989:FME721018 FWA720989:FWA721018 GFW720989:GFW721018 GPS720989:GPS721018 GZO720989:GZO721018 HJK720989:HJK721018 HTG720989:HTG721018 IDC720989:IDC721018 IMY720989:IMY721018 IWU720989:IWU721018 JGQ720989:JGQ721018 JQM720989:JQM721018 KAI720989:KAI721018 KKE720989:KKE721018 KUA720989:KUA721018 LDW720989:LDW721018 LNS720989:LNS721018 LXO720989:LXO721018 MHK720989:MHK721018 MRG720989:MRG721018 NBC720989:NBC721018 NKY720989:NKY721018 NUU720989:NUU721018 OEQ720989:OEQ721018 OOM720989:OOM721018 OYI720989:OYI721018 PIE720989:PIE721018 PSA720989:PSA721018 QBW720989:QBW721018 QLS720989:QLS721018 QVO720989:QVO721018 RFK720989:RFK721018 RPG720989:RPG721018 RZC720989:RZC721018 SIY720989:SIY721018 SSU720989:SSU721018 TCQ720989:TCQ721018 TMM720989:TMM721018 TWI720989:TWI721018 UGE720989:UGE721018 UQA720989:UQA721018 UZW720989:UZW721018 VJS720989:VJS721018 VTO720989:VTO721018 WDK720989:WDK721018 WNG720989:WNG721018 WXC720989:WXC721018 KQ786525:KQ786554 UM786525:UM786554 AEI786525:AEI786554 AOE786525:AOE786554 AYA786525:AYA786554 BHW786525:BHW786554 BRS786525:BRS786554 CBO786525:CBO786554 CLK786525:CLK786554 CVG786525:CVG786554 DFC786525:DFC786554 DOY786525:DOY786554 DYU786525:DYU786554 EIQ786525:EIQ786554 ESM786525:ESM786554 FCI786525:FCI786554 FME786525:FME786554 FWA786525:FWA786554 GFW786525:GFW786554 GPS786525:GPS786554 GZO786525:GZO786554 HJK786525:HJK786554 HTG786525:HTG786554 IDC786525:IDC786554 IMY786525:IMY786554 IWU786525:IWU786554 JGQ786525:JGQ786554 JQM786525:JQM786554 KAI786525:KAI786554 KKE786525:KKE786554 KUA786525:KUA786554 LDW786525:LDW786554 LNS786525:LNS786554 LXO786525:LXO786554 MHK786525:MHK786554 MRG786525:MRG786554 NBC786525:NBC786554 NKY786525:NKY786554 NUU786525:NUU786554 OEQ786525:OEQ786554 OOM786525:OOM786554 OYI786525:OYI786554 PIE786525:PIE786554 PSA786525:PSA786554 QBW786525:QBW786554 QLS786525:QLS786554 QVO786525:QVO786554 RFK786525:RFK786554 RPG786525:RPG786554 RZC786525:RZC786554 SIY786525:SIY786554 SSU786525:SSU786554 TCQ786525:TCQ786554 TMM786525:TMM786554 TWI786525:TWI786554 UGE786525:UGE786554 UQA786525:UQA786554 UZW786525:UZW786554 VJS786525:VJS786554 VTO786525:VTO786554 WDK786525:WDK786554 WNG786525:WNG786554 WXC786525:WXC786554 KQ852061:KQ852090 UM852061:UM852090 AEI852061:AEI852090 AOE852061:AOE852090 AYA852061:AYA852090 BHW852061:BHW852090 BRS852061:BRS852090 CBO852061:CBO852090 CLK852061:CLK852090 CVG852061:CVG852090 DFC852061:DFC852090 DOY852061:DOY852090 DYU852061:DYU852090 EIQ852061:EIQ852090 ESM852061:ESM852090 FCI852061:FCI852090 FME852061:FME852090 FWA852061:FWA852090 GFW852061:GFW852090 GPS852061:GPS852090 GZO852061:GZO852090 HJK852061:HJK852090 HTG852061:HTG852090 IDC852061:IDC852090 IMY852061:IMY852090 IWU852061:IWU852090 JGQ852061:JGQ852090 JQM852061:JQM852090 KAI852061:KAI852090 KKE852061:KKE852090 KUA852061:KUA852090 LDW852061:LDW852090 LNS852061:LNS852090 LXO852061:LXO852090 MHK852061:MHK852090 MRG852061:MRG852090 NBC852061:NBC852090 NKY852061:NKY852090 NUU852061:NUU852090 OEQ852061:OEQ852090 OOM852061:OOM852090 OYI852061:OYI852090 PIE852061:PIE852090 PSA852061:PSA852090 QBW852061:QBW852090 QLS852061:QLS852090 QVO852061:QVO852090 RFK852061:RFK852090 RPG852061:RPG852090 RZC852061:RZC852090 SIY852061:SIY852090 SSU852061:SSU852090 TCQ852061:TCQ852090 TMM852061:TMM852090 TWI852061:TWI852090 UGE852061:UGE852090 UQA852061:UQA852090 UZW852061:UZW852090 VJS852061:VJS852090 VTO852061:VTO852090 WDK852061:WDK852090 WNG852061:WNG852090 WXC852061:WXC852090 KQ917597:KQ917626 UM917597:UM917626 AEI917597:AEI917626 AOE917597:AOE917626 AYA917597:AYA917626 BHW917597:BHW917626 BRS917597:BRS917626 CBO917597:CBO917626 CLK917597:CLK917626 CVG917597:CVG917626 DFC917597:DFC917626 DOY917597:DOY917626 DYU917597:DYU917626 EIQ917597:EIQ917626 ESM917597:ESM917626 FCI917597:FCI917626 FME917597:FME917626 FWA917597:FWA917626 GFW917597:GFW917626 GPS917597:GPS917626 GZO917597:GZO917626 HJK917597:HJK917626 HTG917597:HTG917626 IDC917597:IDC917626 IMY917597:IMY917626 IWU917597:IWU917626 JGQ917597:JGQ917626 JQM917597:JQM917626 KAI917597:KAI917626 KKE917597:KKE917626 KUA917597:KUA917626 LDW917597:LDW917626 LNS917597:LNS917626 LXO917597:LXO917626 MHK917597:MHK917626 MRG917597:MRG917626 NBC917597:NBC917626 NKY917597:NKY917626 NUU917597:NUU917626 OEQ917597:OEQ917626 OOM917597:OOM917626 OYI917597:OYI917626 PIE917597:PIE917626 PSA917597:PSA917626 QBW917597:QBW917626 QLS917597:QLS917626 QVO917597:QVO917626 RFK917597:RFK917626 RPG917597:RPG917626 RZC917597:RZC917626 SIY917597:SIY917626 SSU917597:SSU917626 TCQ917597:TCQ917626 TMM917597:TMM917626 TWI917597:TWI917626 UGE917597:UGE917626 UQA917597:UQA917626 UZW917597:UZW917626 VJS917597:VJS917626 VTO917597:VTO917626 WDK917597:WDK917626 WNG917597:WNG917626 WXC917597:WXC917626 KQ983133:KQ983162 UM983133:UM983162 AEI983133:AEI983162 AOE983133:AOE983162 AYA983133:AYA983162 BHW983133:BHW983162 BRS983133:BRS983162 CBO983133:CBO983162 CLK983133:CLK983162 CVG983133:CVG983162 DFC983133:DFC983162 DOY983133:DOY983162 DYU983133:DYU983162 EIQ983133:EIQ983162 ESM983133:ESM983162 FCI983133:FCI983162 FME983133:FME983162 FWA983133:FWA983162 GFW983133:GFW983162 GPS983133:GPS983162 GZO983133:GZO983162 HJK983133:HJK983162 HTG983133:HTG983162 IDC983133:IDC983162 IMY983133:IMY983162 IWU983133:IWU983162 JGQ983133:JGQ983162 JQM983133:JQM983162 KAI983133:KAI983162 KKE983133:KKE983162 KUA983133:KUA983162 LDW983133:LDW983162 LNS983133:LNS983162 LXO983133:LXO983162 MHK983133:MHK983162 MRG983133:MRG983162 NBC983133:NBC983162 NKY983133:NKY983162 NUU983133:NUU983162 OEQ983133:OEQ983162 OOM983133:OOM983162 OYI983133:OYI983162 PIE983133:PIE983162 PSA983133:PSA983162 QBW983133:QBW983162 QLS983133:QLS983162 QVO983133:QVO983162 RFK983133:RFK983162 RPG983133:RPG983162 RZC983133:RZC983162 SIY983133:SIY983162 SSU983133:SSU983162 TCQ983133:TCQ983162 TMM983133:TMM983162 TWI983133:TWI983162 UGE983133:UGE983162 UQA983133:UQA983162 UZW983133:UZW983162 VJS983133:VJS983162 VTO983133:VTO983162 WDK983133:WDK983162 WXB23:WXB122 WNF23:WNF122 WDJ23:WDJ122 VTN23:VTN122 VJR23:VJR122 UZV23:UZV122 UPZ23:UPZ122 UGD23:UGD122 TWH23:TWH122 TML23:TML122 TCP23:TCP122 SST23:SST122 SIX23:SIX122 RZB23:RZB122 RPF23:RPF122 RFJ23:RFJ122 QVN23:QVN122 QLR23:QLR122 QBV23:QBV122 PRZ23:PRZ122 PID23:PID122 OYH23:OYH122 OOL23:OOL122 OEP23:OEP122 NUT23:NUT122 NKX23:NKX122 NBB23:NBB122 MRF23:MRF122 MHJ23:MHJ122 LXN23:LXN122 LNR23:LNR122 LDV23:LDV122 KTZ23:KTZ122 KKD23:KKD122 KAH23:KAH122 JQL23:JQL122 JGP23:JGP122 IWT23:IWT122 IMX23:IMX122 IDB23:IDB122 HTF23:HTF122 HJJ23:HJJ122 GZN23:GZN122 GPR23:GPR122 GFV23:GFV122 FVZ23:FVZ122 FMD23:FMD122 FCH23:FCH122 ESL23:ESL122 EIP23:EIP122 DYT23:DYT122 DOX23:DOX122 DFB23:DFB122 CVF23:CVF122 CLJ23:CLJ122 CBN23:CBN122 BRR23:BRR122 BHV23:BHV122 AXZ23:AXZ122 AOD23:AOD122 AEH23:AEH122 UL23:UL122 KP23:KP122" xr:uid="{D598257F-A0A0-4F81-BA24-7E478E679AA6}">
      <formula1>#REF!</formula1>
    </dataValidation>
    <dataValidation type="list" allowBlank="1" showInputMessage="1" showErrorMessage="1" errorTitle="再入力" error="リストから選択願います。" promptTitle="性別選択" prompt="選択願います。_x000a_" sqref="WXB983133:WXB983162 WXA23:WXA122 WNE23:WNE122 WDI23:WDI122 VTM23:VTM122 VJQ23:VJQ122 UZU23:UZU122 UPY23:UPY122 UGC23:UGC122 TWG23:TWG122 TMK23:TMK122 TCO23:TCO122 SSS23:SSS122 SIW23:SIW122 RZA23:RZA122 RPE23:RPE122 RFI23:RFI122 QVM23:QVM122 QLQ23:QLQ122 QBU23:QBU122 PRY23:PRY122 PIC23:PIC122 OYG23:OYG122 OOK23:OOK122 OEO23:OEO122 NUS23:NUS122 NKW23:NKW122 NBA23:NBA122 MRE23:MRE122 MHI23:MHI122 LXM23:LXM122 LNQ23:LNQ122 LDU23:LDU122 KTY23:KTY122 KKC23:KKC122 KAG23:KAG122 JQK23:JQK122 JGO23:JGO122 IWS23:IWS122 IMW23:IMW122 IDA23:IDA122 HTE23:HTE122 HJI23:HJI122 GZM23:GZM122 GPQ23:GPQ122 GFU23:GFU122 FVY23:FVY122 FMC23:FMC122 FCG23:FCG122 ESK23:ESK122 EIO23:EIO122 DYS23:DYS122 DOW23:DOW122 DFA23:DFA122 CVE23:CVE122 CLI23:CLI122 CBM23:CBM122 BRQ23:BRQ122 BHU23:BHU122 AXY23:AXY122 AOC23:AOC122 AEG23:AEG122 UK23:UK122 KO23:KO122 KP65629:KP65658 UL65629:UL65658 AEH65629:AEH65658 AOD65629:AOD65658 AXZ65629:AXZ65658 BHV65629:BHV65658 BRR65629:BRR65658 CBN65629:CBN65658 CLJ65629:CLJ65658 CVF65629:CVF65658 DFB65629:DFB65658 DOX65629:DOX65658 DYT65629:DYT65658 EIP65629:EIP65658 ESL65629:ESL65658 FCH65629:FCH65658 FMD65629:FMD65658 FVZ65629:FVZ65658 GFV65629:GFV65658 GPR65629:GPR65658 GZN65629:GZN65658 HJJ65629:HJJ65658 HTF65629:HTF65658 IDB65629:IDB65658 IMX65629:IMX65658 IWT65629:IWT65658 JGP65629:JGP65658 JQL65629:JQL65658 KAH65629:KAH65658 KKD65629:KKD65658 KTZ65629:KTZ65658 LDV65629:LDV65658 LNR65629:LNR65658 LXN65629:LXN65658 MHJ65629:MHJ65658 MRF65629:MRF65658 NBB65629:NBB65658 NKX65629:NKX65658 NUT65629:NUT65658 OEP65629:OEP65658 OOL65629:OOL65658 OYH65629:OYH65658 PID65629:PID65658 PRZ65629:PRZ65658 QBV65629:QBV65658 QLR65629:QLR65658 QVN65629:QVN65658 RFJ65629:RFJ65658 RPF65629:RPF65658 RZB65629:RZB65658 SIX65629:SIX65658 SST65629:SST65658 TCP65629:TCP65658 TML65629:TML65658 TWH65629:TWH65658 UGD65629:UGD65658 UPZ65629:UPZ65658 UZV65629:UZV65658 VJR65629:VJR65658 VTN65629:VTN65658 WDJ65629:WDJ65658 WNF65629:WNF65658 WXB65629:WXB65658 KP131165:KP131194 UL131165:UL131194 AEH131165:AEH131194 AOD131165:AOD131194 AXZ131165:AXZ131194 BHV131165:BHV131194 BRR131165:BRR131194 CBN131165:CBN131194 CLJ131165:CLJ131194 CVF131165:CVF131194 DFB131165:DFB131194 DOX131165:DOX131194 DYT131165:DYT131194 EIP131165:EIP131194 ESL131165:ESL131194 FCH131165:FCH131194 FMD131165:FMD131194 FVZ131165:FVZ131194 GFV131165:GFV131194 GPR131165:GPR131194 GZN131165:GZN131194 HJJ131165:HJJ131194 HTF131165:HTF131194 IDB131165:IDB131194 IMX131165:IMX131194 IWT131165:IWT131194 JGP131165:JGP131194 JQL131165:JQL131194 KAH131165:KAH131194 KKD131165:KKD131194 KTZ131165:KTZ131194 LDV131165:LDV131194 LNR131165:LNR131194 LXN131165:LXN131194 MHJ131165:MHJ131194 MRF131165:MRF131194 NBB131165:NBB131194 NKX131165:NKX131194 NUT131165:NUT131194 OEP131165:OEP131194 OOL131165:OOL131194 OYH131165:OYH131194 PID131165:PID131194 PRZ131165:PRZ131194 QBV131165:QBV131194 QLR131165:QLR131194 QVN131165:QVN131194 RFJ131165:RFJ131194 RPF131165:RPF131194 RZB131165:RZB131194 SIX131165:SIX131194 SST131165:SST131194 TCP131165:TCP131194 TML131165:TML131194 TWH131165:TWH131194 UGD131165:UGD131194 UPZ131165:UPZ131194 UZV131165:UZV131194 VJR131165:VJR131194 VTN131165:VTN131194 WDJ131165:WDJ131194 WNF131165:WNF131194 WXB131165:WXB131194 KP196701:KP196730 UL196701:UL196730 AEH196701:AEH196730 AOD196701:AOD196730 AXZ196701:AXZ196730 BHV196701:BHV196730 BRR196701:BRR196730 CBN196701:CBN196730 CLJ196701:CLJ196730 CVF196701:CVF196730 DFB196701:DFB196730 DOX196701:DOX196730 DYT196701:DYT196730 EIP196701:EIP196730 ESL196701:ESL196730 FCH196701:FCH196730 FMD196701:FMD196730 FVZ196701:FVZ196730 GFV196701:GFV196730 GPR196701:GPR196730 GZN196701:GZN196730 HJJ196701:HJJ196730 HTF196701:HTF196730 IDB196701:IDB196730 IMX196701:IMX196730 IWT196701:IWT196730 JGP196701:JGP196730 JQL196701:JQL196730 KAH196701:KAH196730 KKD196701:KKD196730 KTZ196701:KTZ196730 LDV196701:LDV196730 LNR196701:LNR196730 LXN196701:LXN196730 MHJ196701:MHJ196730 MRF196701:MRF196730 NBB196701:NBB196730 NKX196701:NKX196730 NUT196701:NUT196730 OEP196701:OEP196730 OOL196701:OOL196730 OYH196701:OYH196730 PID196701:PID196730 PRZ196701:PRZ196730 QBV196701:QBV196730 QLR196701:QLR196730 QVN196701:QVN196730 RFJ196701:RFJ196730 RPF196701:RPF196730 RZB196701:RZB196730 SIX196701:SIX196730 SST196701:SST196730 TCP196701:TCP196730 TML196701:TML196730 TWH196701:TWH196730 UGD196701:UGD196730 UPZ196701:UPZ196730 UZV196701:UZV196730 VJR196701:VJR196730 VTN196701:VTN196730 WDJ196701:WDJ196730 WNF196701:WNF196730 WXB196701:WXB196730 KP262237:KP262266 UL262237:UL262266 AEH262237:AEH262266 AOD262237:AOD262266 AXZ262237:AXZ262266 BHV262237:BHV262266 BRR262237:BRR262266 CBN262237:CBN262266 CLJ262237:CLJ262266 CVF262237:CVF262266 DFB262237:DFB262266 DOX262237:DOX262266 DYT262237:DYT262266 EIP262237:EIP262266 ESL262237:ESL262266 FCH262237:FCH262266 FMD262237:FMD262266 FVZ262237:FVZ262266 GFV262237:GFV262266 GPR262237:GPR262266 GZN262237:GZN262266 HJJ262237:HJJ262266 HTF262237:HTF262266 IDB262237:IDB262266 IMX262237:IMX262266 IWT262237:IWT262266 JGP262237:JGP262266 JQL262237:JQL262266 KAH262237:KAH262266 KKD262237:KKD262266 KTZ262237:KTZ262266 LDV262237:LDV262266 LNR262237:LNR262266 LXN262237:LXN262266 MHJ262237:MHJ262266 MRF262237:MRF262266 NBB262237:NBB262266 NKX262237:NKX262266 NUT262237:NUT262266 OEP262237:OEP262266 OOL262237:OOL262266 OYH262237:OYH262266 PID262237:PID262266 PRZ262237:PRZ262266 QBV262237:QBV262266 QLR262237:QLR262266 QVN262237:QVN262266 RFJ262237:RFJ262266 RPF262237:RPF262266 RZB262237:RZB262266 SIX262237:SIX262266 SST262237:SST262266 TCP262237:TCP262266 TML262237:TML262266 TWH262237:TWH262266 UGD262237:UGD262266 UPZ262237:UPZ262266 UZV262237:UZV262266 VJR262237:VJR262266 VTN262237:VTN262266 WDJ262237:WDJ262266 WNF262237:WNF262266 WXB262237:WXB262266 KP327773:KP327802 UL327773:UL327802 AEH327773:AEH327802 AOD327773:AOD327802 AXZ327773:AXZ327802 BHV327773:BHV327802 BRR327773:BRR327802 CBN327773:CBN327802 CLJ327773:CLJ327802 CVF327773:CVF327802 DFB327773:DFB327802 DOX327773:DOX327802 DYT327773:DYT327802 EIP327773:EIP327802 ESL327773:ESL327802 FCH327773:FCH327802 FMD327773:FMD327802 FVZ327773:FVZ327802 GFV327773:GFV327802 GPR327773:GPR327802 GZN327773:GZN327802 HJJ327773:HJJ327802 HTF327773:HTF327802 IDB327773:IDB327802 IMX327773:IMX327802 IWT327773:IWT327802 JGP327773:JGP327802 JQL327773:JQL327802 KAH327773:KAH327802 KKD327773:KKD327802 KTZ327773:KTZ327802 LDV327773:LDV327802 LNR327773:LNR327802 LXN327773:LXN327802 MHJ327773:MHJ327802 MRF327773:MRF327802 NBB327773:NBB327802 NKX327773:NKX327802 NUT327773:NUT327802 OEP327773:OEP327802 OOL327773:OOL327802 OYH327773:OYH327802 PID327773:PID327802 PRZ327773:PRZ327802 QBV327773:QBV327802 QLR327773:QLR327802 QVN327773:QVN327802 RFJ327773:RFJ327802 RPF327773:RPF327802 RZB327773:RZB327802 SIX327773:SIX327802 SST327773:SST327802 TCP327773:TCP327802 TML327773:TML327802 TWH327773:TWH327802 UGD327773:UGD327802 UPZ327773:UPZ327802 UZV327773:UZV327802 VJR327773:VJR327802 VTN327773:VTN327802 WDJ327773:WDJ327802 WNF327773:WNF327802 WXB327773:WXB327802 KP393309:KP393338 UL393309:UL393338 AEH393309:AEH393338 AOD393309:AOD393338 AXZ393309:AXZ393338 BHV393309:BHV393338 BRR393309:BRR393338 CBN393309:CBN393338 CLJ393309:CLJ393338 CVF393309:CVF393338 DFB393309:DFB393338 DOX393309:DOX393338 DYT393309:DYT393338 EIP393309:EIP393338 ESL393309:ESL393338 FCH393309:FCH393338 FMD393309:FMD393338 FVZ393309:FVZ393338 GFV393309:GFV393338 GPR393309:GPR393338 GZN393309:GZN393338 HJJ393309:HJJ393338 HTF393309:HTF393338 IDB393309:IDB393338 IMX393309:IMX393338 IWT393309:IWT393338 JGP393309:JGP393338 JQL393309:JQL393338 KAH393309:KAH393338 KKD393309:KKD393338 KTZ393309:KTZ393338 LDV393309:LDV393338 LNR393309:LNR393338 LXN393309:LXN393338 MHJ393309:MHJ393338 MRF393309:MRF393338 NBB393309:NBB393338 NKX393309:NKX393338 NUT393309:NUT393338 OEP393309:OEP393338 OOL393309:OOL393338 OYH393309:OYH393338 PID393309:PID393338 PRZ393309:PRZ393338 QBV393309:QBV393338 QLR393309:QLR393338 QVN393309:QVN393338 RFJ393309:RFJ393338 RPF393309:RPF393338 RZB393309:RZB393338 SIX393309:SIX393338 SST393309:SST393338 TCP393309:TCP393338 TML393309:TML393338 TWH393309:TWH393338 UGD393309:UGD393338 UPZ393309:UPZ393338 UZV393309:UZV393338 VJR393309:VJR393338 VTN393309:VTN393338 WDJ393309:WDJ393338 WNF393309:WNF393338 WXB393309:WXB393338 KP458845:KP458874 UL458845:UL458874 AEH458845:AEH458874 AOD458845:AOD458874 AXZ458845:AXZ458874 BHV458845:BHV458874 BRR458845:BRR458874 CBN458845:CBN458874 CLJ458845:CLJ458874 CVF458845:CVF458874 DFB458845:DFB458874 DOX458845:DOX458874 DYT458845:DYT458874 EIP458845:EIP458874 ESL458845:ESL458874 FCH458845:FCH458874 FMD458845:FMD458874 FVZ458845:FVZ458874 GFV458845:GFV458874 GPR458845:GPR458874 GZN458845:GZN458874 HJJ458845:HJJ458874 HTF458845:HTF458874 IDB458845:IDB458874 IMX458845:IMX458874 IWT458845:IWT458874 JGP458845:JGP458874 JQL458845:JQL458874 KAH458845:KAH458874 KKD458845:KKD458874 KTZ458845:KTZ458874 LDV458845:LDV458874 LNR458845:LNR458874 LXN458845:LXN458874 MHJ458845:MHJ458874 MRF458845:MRF458874 NBB458845:NBB458874 NKX458845:NKX458874 NUT458845:NUT458874 OEP458845:OEP458874 OOL458845:OOL458874 OYH458845:OYH458874 PID458845:PID458874 PRZ458845:PRZ458874 QBV458845:QBV458874 QLR458845:QLR458874 QVN458845:QVN458874 RFJ458845:RFJ458874 RPF458845:RPF458874 RZB458845:RZB458874 SIX458845:SIX458874 SST458845:SST458874 TCP458845:TCP458874 TML458845:TML458874 TWH458845:TWH458874 UGD458845:UGD458874 UPZ458845:UPZ458874 UZV458845:UZV458874 VJR458845:VJR458874 VTN458845:VTN458874 WDJ458845:WDJ458874 WNF458845:WNF458874 WXB458845:WXB458874 KP524381:KP524410 UL524381:UL524410 AEH524381:AEH524410 AOD524381:AOD524410 AXZ524381:AXZ524410 BHV524381:BHV524410 BRR524381:BRR524410 CBN524381:CBN524410 CLJ524381:CLJ524410 CVF524381:CVF524410 DFB524381:DFB524410 DOX524381:DOX524410 DYT524381:DYT524410 EIP524381:EIP524410 ESL524381:ESL524410 FCH524381:FCH524410 FMD524381:FMD524410 FVZ524381:FVZ524410 GFV524381:GFV524410 GPR524381:GPR524410 GZN524381:GZN524410 HJJ524381:HJJ524410 HTF524381:HTF524410 IDB524381:IDB524410 IMX524381:IMX524410 IWT524381:IWT524410 JGP524381:JGP524410 JQL524381:JQL524410 KAH524381:KAH524410 KKD524381:KKD524410 KTZ524381:KTZ524410 LDV524381:LDV524410 LNR524381:LNR524410 LXN524381:LXN524410 MHJ524381:MHJ524410 MRF524381:MRF524410 NBB524381:NBB524410 NKX524381:NKX524410 NUT524381:NUT524410 OEP524381:OEP524410 OOL524381:OOL524410 OYH524381:OYH524410 PID524381:PID524410 PRZ524381:PRZ524410 QBV524381:QBV524410 QLR524381:QLR524410 QVN524381:QVN524410 RFJ524381:RFJ524410 RPF524381:RPF524410 RZB524381:RZB524410 SIX524381:SIX524410 SST524381:SST524410 TCP524381:TCP524410 TML524381:TML524410 TWH524381:TWH524410 UGD524381:UGD524410 UPZ524381:UPZ524410 UZV524381:UZV524410 VJR524381:VJR524410 VTN524381:VTN524410 WDJ524381:WDJ524410 WNF524381:WNF524410 WXB524381:WXB524410 KP589917:KP589946 UL589917:UL589946 AEH589917:AEH589946 AOD589917:AOD589946 AXZ589917:AXZ589946 BHV589917:BHV589946 BRR589917:BRR589946 CBN589917:CBN589946 CLJ589917:CLJ589946 CVF589917:CVF589946 DFB589917:DFB589946 DOX589917:DOX589946 DYT589917:DYT589946 EIP589917:EIP589946 ESL589917:ESL589946 FCH589917:FCH589946 FMD589917:FMD589946 FVZ589917:FVZ589946 GFV589917:GFV589946 GPR589917:GPR589946 GZN589917:GZN589946 HJJ589917:HJJ589946 HTF589917:HTF589946 IDB589917:IDB589946 IMX589917:IMX589946 IWT589917:IWT589946 JGP589917:JGP589946 JQL589917:JQL589946 KAH589917:KAH589946 KKD589917:KKD589946 KTZ589917:KTZ589946 LDV589917:LDV589946 LNR589917:LNR589946 LXN589917:LXN589946 MHJ589917:MHJ589946 MRF589917:MRF589946 NBB589917:NBB589946 NKX589917:NKX589946 NUT589917:NUT589946 OEP589917:OEP589946 OOL589917:OOL589946 OYH589917:OYH589946 PID589917:PID589946 PRZ589917:PRZ589946 QBV589917:QBV589946 QLR589917:QLR589946 QVN589917:QVN589946 RFJ589917:RFJ589946 RPF589917:RPF589946 RZB589917:RZB589946 SIX589917:SIX589946 SST589917:SST589946 TCP589917:TCP589946 TML589917:TML589946 TWH589917:TWH589946 UGD589917:UGD589946 UPZ589917:UPZ589946 UZV589917:UZV589946 VJR589917:VJR589946 VTN589917:VTN589946 WDJ589917:WDJ589946 WNF589917:WNF589946 WXB589917:WXB589946 KP655453:KP655482 UL655453:UL655482 AEH655453:AEH655482 AOD655453:AOD655482 AXZ655453:AXZ655482 BHV655453:BHV655482 BRR655453:BRR655482 CBN655453:CBN655482 CLJ655453:CLJ655482 CVF655453:CVF655482 DFB655453:DFB655482 DOX655453:DOX655482 DYT655453:DYT655482 EIP655453:EIP655482 ESL655453:ESL655482 FCH655453:FCH655482 FMD655453:FMD655482 FVZ655453:FVZ655482 GFV655453:GFV655482 GPR655453:GPR655482 GZN655453:GZN655482 HJJ655453:HJJ655482 HTF655453:HTF655482 IDB655453:IDB655482 IMX655453:IMX655482 IWT655453:IWT655482 JGP655453:JGP655482 JQL655453:JQL655482 KAH655453:KAH655482 KKD655453:KKD655482 KTZ655453:KTZ655482 LDV655453:LDV655482 LNR655453:LNR655482 LXN655453:LXN655482 MHJ655453:MHJ655482 MRF655453:MRF655482 NBB655453:NBB655482 NKX655453:NKX655482 NUT655453:NUT655482 OEP655453:OEP655482 OOL655453:OOL655482 OYH655453:OYH655482 PID655453:PID655482 PRZ655453:PRZ655482 QBV655453:QBV655482 QLR655453:QLR655482 QVN655453:QVN655482 RFJ655453:RFJ655482 RPF655453:RPF655482 RZB655453:RZB655482 SIX655453:SIX655482 SST655453:SST655482 TCP655453:TCP655482 TML655453:TML655482 TWH655453:TWH655482 UGD655453:UGD655482 UPZ655453:UPZ655482 UZV655453:UZV655482 VJR655453:VJR655482 VTN655453:VTN655482 WDJ655453:WDJ655482 WNF655453:WNF655482 WXB655453:WXB655482 KP720989:KP721018 UL720989:UL721018 AEH720989:AEH721018 AOD720989:AOD721018 AXZ720989:AXZ721018 BHV720989:BHV721018 BRR720989:BRR721018 CBN720989:CBN721018 CLJ720989:CLJ721018 CVF720989:CVF721018 DFB720989:DFB721018 DOX720989:DOX721018 DYT720989:DYT721018 EIP720989:EIP721018 ESL720989:ESL721018 FCH720989:FCH721018 FMD720989:FMD721018 FVZ720989:FVZ721018 GFV720989:GFV721018 GPR720989:GPR721018 GZN720989:GZN721018 HJJ720989:HJJ721018 HTF720989:HTF721018 IDB720989:IDB721018 IMX720989:IMX721018 IWT720989:IWT721018 JGP720989:JGP721018 JQL720989:JQL721018 KAH720989:KAH721018 KKD720989:KKD721018 KTZ720989:KTZ721018 LDV720989:LDV721018 LNR720989:LNR721018 LXN720989:LXN721018 MHJ720989:MHJ721018 MRF720989:MRF721018 NBB720989:NBB721018 NKX720989:NKX721018 NUT720989:NUT721018 OEP720989:OEP721018 OOL720989:OOL721018 OYH720989:OYH721018 PID720989:PID721018 PRZ720989:PRZ721018 QBV720989:QBV721018 QLR720989:QLR721018 QVN720989:QVN721018 RFJ720989:RFJ721018 RPF720989:RPF721018 RZB720989:RZB721018 SIX720989:SIX721018 SST720989:SST721018 TCP720989:TCP721018 TML720989:TML721018 TWH720989:TWH721018 UGD720989:UGD721018 UPZ720989:UPZ721018 UZV720989:UZV721018 VJR720989:VJR721018 VTN720989:VTN721018 WDJ720989:WDJ721018 WNF720989:WNF721018 WXB720989:WXB721018 KP786525:KP786554 UL786525:UL786554 AEH786525:AEH786554 AOD786525:AOD786554 AXZ786525:AXZ786554 BHV786525:BHV786554 BRR786525:BRR786554 CBN786525:CBN786554 CLJ786525:CLJ786554 CVF786525:CVF786554 DFB786525:DFB786554 DOX786525:DOX786554 DYT786525:DYT786554 EIP786525:EIP786554 ESL786525:ESL786554 FCH786525:FCH786554 FMD786525:FMD786554 FVZ786525:FVZ786554 GFV786525:GFV786554 GPR786525:GPR786554 GZN786525:GZN786554 HJJ786525:HJJ786554 HTF786525:HTF786554 IDB786525:IDB786554 IMX786525:IMX786554 IWT786525:IWT786554 JGP786525:JGP786554 JQL786525:JQL786554 KAH786525:KAH786554 KKD786525:KKD786554 KTZ786525:KTZ786554 LDV786525:LDV786554 LNR786525:LNR786554 LXN786525:LXN786554 MHJ786525:MHJ786554 MRF786525:MRF786554 NBB786525:NBB786554 NKX786525:NKX786554 NUT786525:NUT786554 OEP786525:OEP786554 OOL786525:OOL786554 OYH786525:OYH786554 PID786525:PID786554 PRZ786525:PRZ786554 QBV786525:QBV786554 QLR786525:QLR786554 QVN786525:QVN786554 RFJ786525:RFJ786554 RPF786525:RPF786554 RZB786525:RZB786554 SIX786525:SIX786554 SST786525:SST786554 TCP786525:TCP786554 TML786525:TML786554 TWH786525:TWH786554 UGD786525:UGD786554 UPZ786525:UPZ786554 UZV786525:UZV786554 VJR786525:VJR786554 VTN786525:VTN786554 WDJ786525:WDJ786554 WNF786525:WNF786554 WXB786525:WXB786554 KP852061:KP852090 UL852061:UL852090 AEH852061:AEH852090 AOD852061:AOD852090 AXZ852061:AXZ852090 BHV852061:BHV852090 BRR852061:BRR852090 CBN852061:CBN852090 CLJ852061:CLJ852090 CVF852061:CVF852090 DFB852061:DFB852090 DOX852061:DOX852090 DYT852061:DYT852090 EIP852061:EIP852090 ESL852061:ESL852090 FCH852061:FCH852090 FMD852061:FMD852090 FVZ852061:FVZ852090 GFV852061:GFV852090 GPR852061:GPR852090 GZN852061:GZN852090 HJJ852061:HJJ852090 HTF852061:HTF852090 IDB852061:IDB852090 IMX852061:IMX852090 IWT852061:IWT852090 JGP852061:JGP852090 JQL852061:JQL852090 KAH852061:KAH852090 KKD852061:KKD852090 KTZ852061:KTZ852090 LDV852061:LDV852090 LNR852061:LNR852090 LXN852061:LXN852090 MHJ852061:MHJ852090 MRF852061:MRF852090 NBB852061:NBB852090 NKX852061:NKX852090 NUT852061:NUT852090 OEP852061:OEP852090 OOL852061:OOL852090 OYH852061:OYH852090 PID852061:PID852090 PRZ852061:PRZ852090 QBV852061:QBV852090 QLR852061:QLR852090 QVN852061:QVN852090 RFJ852061:RFJ852090 RPF852061:RPF852090 RZB852061:RZB852090 SIX852061:SIX852090 SST852061:SST852090 TCP852061:TCP852090 TML852061:TML852090 TWH852061:TWH852090 UGD852061:UGD852090 UPZ852061:UPZ852090 UZV852061:UZV852090 VJR852061:VJR852090 VTN852061:VTN852090 WDJ852061:WDJ852090 WNF852061:WNF852090 WXB852061:WXB852090 KP917597:KP917626 UL917597:UL917626 AEH917597:AEH917626 AOD917597:AOD917626 AXZ917597:AXZ917626 BHV917597:BHV917626 BRR917597:BRR917626 CBN917597:CBN917626 CLJ917597:CLJ917626 CVF917597:CVF917626 DFB917597:DFB917626 DOX917597:DOX917626 DYT917597:DYT917626 EIP917597:EIP917626 ESL917597:ESL917626 FCH917597:FCH917626 FMD917597:FMD917626 FVZ917597:FVZ917626 GFV917597:GFV917626 GPR917597:GPR917626 GZN917597:GZN917626 HJJ917597:HJJ917626 HTF917597:HTF917626 IDB917597:IDB917626 IMX917597:IMX917626 IWT917597:IWT917626 JGP917597:JGP917626 JQL917597:JQL917626 KAH917597:KAH917626 KKD917597:KKD917626 KTZ917597:KTZ917626 LDV917597:LDV917626 LNR917597:LNR917626 LXN917597:LXN917626 MHJ917597:MHJ917626 MRF917597:MRF917626 NBB917597:NBB917626 NKX917597:NKX917626 NUT917597:NUT917626 OEP917597:OEP917626 OOL917597:OOL917626 OYH917597:OYH917626 PID917597:PID917626 PRZ917597:PRZ917626 QBV917597:QBV917626 QLR917597:QLR917626 QVN917597:QVN917626 RFJ917597:RFJ917626 RPF917597:RPF917626 RZB917597:RZB917626 SIX917597:SIX917626 SST917597:SST917626 TCP917597:TCP917626 TML917597:TML917626 TWH917597:TWH917626 UGD917597:UGD917626 UPZ917597:UPZ917626 UZV917597:UZV917626 VJR917597:VJR917626 VTN917597:VTN917626 WDJ917597:WDJ917626 WNF917597:WNF917626 WXB917597:WXB917626 WNF983133:WNF983162 KP983133:KP983162 UL983133:UL983162 AEH983133:AEH983162 AOD983133:AOD983162 AXZ983133:AXZ983162 BHV983133:BHV983162 BRR983133:BRR983162 CBN983133:CBN983162 CLJ983133:CLJ983162 CVF983133:CVF983162 DFB983133:DFB983162 DOX983133:DOX983162 DYT983133:DYT983162 EIP983133:EIP983162 ESL983133:ESL983162 FCH983133:FCH983162 FMD983133:FMD983162 FVZ983133:FVZ983162 GFV983133:GFV983162 GPR983133:GPR983162 GZN983133:GZN983162 HJJ983133:HJJ983162 HTF983133:HTF983162 IDB983133:IDB983162 IMX983133:IMX983162 IWT983133:IWT983162 JGP983133:JGP983162 JQL983133:JQL983162 KAH983133:KAH983162 KKD983133:KKD983162 KTZ983133:KTZ983162 LDV983133:LDV983162 LNR983133:LNR983162 LXN983133:LXN983162 MHJ983133:MHJ983162 MRF983133:MRF983162 NBB983133:NBB983162 NKX983133:NKX983162 NUT983133:NUT983162 OEP983133:OEP983162 OOL983133:OOL983162 OYH983133:OYH983162 PID983133:PID983162 PRZ983133:PRZ983162 QBV983133:QBV983162 QLR983133:QLR983162 QVN983133:QVN983162 RFJ983133:RFJ983162 RPF983133:RPF983162 RZB983133:RZB983162 SIX983133:SIX983162 SST983133:SST983162 TCP983133:TCP983162 TML983133:TML983162 TWH983133:TWH983162 UGD983133:UGD983162 UPZ983133:UPZ983162 UZV983133:UZV983162 VJR983133:VJR983162 VTN983133:VTN983162 WDJ983133:WDJ983162" xr:uid="{6F7CF176-D91C-4C71-9DB5-D5229A15925A}">
      <formula1>#REF!</formula1>
    </dataValidation>
    <dataValidation type="list" allowBlank="1" showInputMessage="1" showErrorMessage="1" errorTitle="再入力" error="リストから選択願います。" promptTitle="参加賞選択" prompt="リストからより選択※碓氷峠ﾗﾝはTシャツのみです。" sqref="WWV983133:WWV983162 WMZ983133:WMZ983162 WDD983133:WDD983162 VTH983133:VTH983162 VJL983133:VJL983162 UZP983133:UZP983162 UPT983133:UPT983162 UFX983133:UFX983162 TWB983133:TWB983162 TMF983133:TMF983162 TCJ983133:TCJ983162 SSN983133:SSN983162 SIR983133:SIR983162 RYV983133:RYV983162 ROZ983133:ROZ983162 RFD983133:RFD983162 QVH983133:QVH983162 QLL983133:QLL983162 QBP983133:QBP983162 PRT983133:PRT983162 PHX983133:PHX983162 OYB983133:OYB983162 OOF983133:OOF983162 OEJ983133:OEJ983162 NUN983133:NUN983162 NKR983133:NKR983162 NAV983133:NAV983162 MQZ983133:MQZ983162 MHD983133:MHD983162 LXH983133:LXH983162 LNL983133:LNL983162 LDP983133:LDP983162 KTT983133:KTT983162 KJX983133:KJX983162 KAB983133:KAB983162 JQF983133:JQF983162 JGJ983133:JGJ983162 IWN983133:IWN983162 IMR983133:IMR983162 ICV983133:ICV983162 HSZ983133:HSZ983162 HJD983133:HJD983162 GZH983133:GZH983162 GPL983133:GPL983162 GFP983133:GFP983162 FVT983133:FVT983162 FLX983133:FLX983162 FCB983133:FCB983162 ESF983133:ESF983162 EIJ983133:EIJ983162 DYN983133:DYN983162 DOR983133:DOR983162 DEV983133:DEV983162 CUZ983133:CUZ983162 CLD983133:CLD983162 CBH983133:CBH983162 BRL983133:BRL983162 BHP983133:BHP983162 AXT983133:AXT983162 ANX983133:ANX983162 AEB983133:AEB983162 UF983133:UF983162 KJ983133:KJ983162 WWV917597:WWV917626 WMZ917597:WMZ917626 WDD917597:WDD917626 VTH917597:VTH917626 VJL917597:VJL917626 UZP917597:UZP917626 UPT917597:UPT917626 UFX917597:UFX917626 TWB917597:TWB917626 TMF917597:TMF917626 TCJ917597:TCJ917626 SSN917597:SSN917626 SIR917597:SIR917626 RYV917597:RYV917626 ROZ917597:ROZ917626 RFD917597:RFD917626 QVH917597:QVH917626 QLL917597:QLL917626 QBP917597:QBP917626 PRT917597:PRT917626 PHX917597:PHX917626 OYB917597:OYB917626 OOF917597:OOF917626 OEJ917597:OEJ917626 NUN917597:NUN917626 NKR917597:NKR917626 NAV917597:NAV917626 MQZ917597:MQZ917626 MHD917597:MHD917626 LXH917597:LXH917626 LNL917597:LNL917626 LDP917597:LDP917626 KTT917597:KTT917626 KJX917597:KJX917626 KAB917597:KAB917626 JQF917597:JQF917626 JGJ917597:JGJ917626 IWN917597:IWN917626 IMR917597:IMR917626 ICV917597:ICV917626 HSZ917597:HSZ917626 HJD917597:HJD917626 GZH917597:GZH917626 GPL917597:GPL917626 GFP917597:GFP917626 FVT917597:FVT917626 FLX917597:FLX917626 FCB917597:FCB917626 ESF917597:ESF917626 EIJ917597:EIJ917626 DYN917597:DYN917626 DOR917597:DOR917626 DEV917597:DEV917626 CUZ917597:CUZ917626 CLD917597:CLD917626 CBH917597:CBH917626 BRL917597:BRL917626 BHP917597:BHP917626 AXT917597:AXT917626 ANX917597:ANX917626 AEB917597:AEB917626 UF917597:UF917626 KJ917597:KJ917626 WWV852061:WWV852090 WMZ852061:WMZ852090 WDD852061:WDD852090 VTH852061:VTH852090 VJL852061:VJL852090 UZP852061:UZP852090 UPT852061:UPT852090 UFX852061:UFX852090 TWB852061:TWB852090 TMF852061:TMF852090 TCJ852061:TCJ852090 SSN852061:SSN852090 SIR852061:SIR852090 RYV852061:RYV852090 ROZ852061:ROZ852090 RFD852061:RFD852090 QVH852061:QVH852090 QLL852061:QLL852090 QBP852061:QBP852090 PRT852061:PRT852090 PHX852061:PHX852090 OYB852061:OYB852090 OOF852061:OOF852090 OEJ852061:OEJ852090 NUN852061:NUN852090 NKR852061:NKR852090 NAV852061:NAV852090 MQZ852061:MQZ852090 MHD852061:MHD852090 LXH852061:LXH852090 LNL852061:LNL852090 LDP852061:LDP852090 KTT852061:KTT852090 KJX852061:KJX852090 KAB852061:KAB852090 JQF852061:JQF852090 JGJ852061:JGJ852090 IWN852061:IWN852090 IMR852061:IMR852090 ICV852061:ICV852090 HSZ852061:HSZ852090 HJD852061:HJD852090 GZH852061:GZH852090 GPL852061:GPL852090 GFP852061:GFP852090 FVT852061:FVT852090 FLX852061:FLX852090 FCB852061:FCB852090 ESF852061:ESF852090 EIJ852061:EIJ852090 DYN852061:DYN852090 DOR852061:DOR852090 DEV852061:DEV852090 CUZ852061:CUZ852090 CLD852061:CLD852090 CBH852061:CBH852090 BRL852061:BRL852090 BHP852061:BHP852090 AXT852061:AXT852090 ANX852061:ANX852090 AEB852061:AEB852090 UF852061:UF852090 KJ852061:KJ852090 WWV786525:WWV786554 WMZ786525:WMZ786554 WDD786525:WDD786554 VTH786525:VTH786554 VJL786525:VJL786554 UZP786525:UZP786554 UPT786525:UPT786554 UFX786525:UFX786554 TWB786525:TWB786554 TMF786525:TMF786554 TCJ786525:TCJ786554 SSN786525:SSN786554 SIR786525:SIR786554 RYV786525:RYV786554 ROZ786525:ROZ786554 RFD786525:RFD786554 QVH786525:QVH786554 QLL786525:QLL786554 QBP786525:QBP786554 PRT786525:PRT786554 PHX786525:PHX786554 OYB786525:OYB786554 OOF786525:OOF786554 OEJ786525:OEJ786554 NUN786525:NUN786554 NKR786525:NKR786554 NAV786525:NAV786554 MQZ786525:MQZ786554 MHD786525:MHD786554 LXH786525:LXH786554 LNL786525:LNL786554 LDP786525:LDP786554 KTT786525:KTT786554 KJX786525:KJX786554 KAB786525:KAB786554 JQF786525:JQF786554 JGJ786525:JGJ786554 IWN786525:IWN786554 IMR786525:IMR786554 ICV786525:ICV786554 HSZ786525:HSZ786554 HJD786525:HJD786554 GZH786525:GZH786554 GPL786525:GPL786554 GFP786525:GFP786554 FVT786525:FVT786554 FLX786525:FLX786554 FCB786525:FCB786554 ESF786525:ESF786554 EIJ786525:EIJ786554 DYN786525:DYN786554 DOR786525:DOR786554 DEV786525:DEV786554 CUZ786525:CUZ786554 CLD786525:CLD786554 CBH786525:CBH786554 BRL786525:BRL786554 BHP786525:BHP786554 AXT786525:AXT786554 ANX786525:ANX786554 AEB786525:AEB786554 UF786525:UF786554 KJ786525:KJ786554 WWV720989:WWV721018 WMZ720989:WMZ721018 WDD720989:WDD721018 VTH720989:VTH721018 VJL720989:VJL721018 UZP720989:UZP721018 UPT720989:UPT721018 UFX720989:UFX721018 TWB720989:TWB721018 TMF720989:TMF721018 TCJ720989:TCJ721018 SSN720989:SSN721018 SIR720989:SIR721018 RYV720989:RYV721018 ROZ720989:ROZ721018 RFD720989:RFD721018 QVH720989:QVH721018 QLL720989:QLL721018 QBP720989:QBP721018 PRT720989:PRT721018 PHX720989:PHX721018 OYB720989:OYB721018 OOF720989:OOF721018 OEJ720989:OEJ721018 NUN720989:NUN721018 NKR720989:NKR721018 NAV720989:NAV721018 MQZ720989:MQZ721018 MHD720989:MHD721018 LXH720989:LXH721018 LNL720989:LNL721018 LDP720989:LDP721018 KTT720989:KTT721018 KJX720989:KJX721018 KAB720989:KAB721018 JQF720989:JQF721018 JGJ720989:JGJ721018 IWN720989:IWN721018 IMR720989:IMR721018 ICV720989:ICV721018 HSZ720989:HSZ721018 HJD720989:HJD721018 GZH720989:GZH721018 GPL720989:GPL721018 GFP720989:GFP721018 FVT720989:FVT721018 FLX720989:FLX721018 FCB720989:FCB721018 ESF720989:ESF721018 EIJ720989:EIJ721018 DYN720989:DYN721018 DOR720989:DOR721018 DEV720989:DEV721018 CUZ720989:CUZ721018 CLD720989:CLD721018 CBH720989:CBH721018 BRL720989:BRL721018 BHP720989:BHP721018 AXT720989:AXT721018 ANX720989:ANX721018 AEB720989:AEB721018 UF720989:UF721018 KJ720989:KJ721018 WWV655453:WWV655482 WMZ655453:WMZ655482 WDD655453:WDD655482 VTH655453:VTH655482 VJL655453:VJL655482 UZP655453:UZP655482 UPT655453:UPT655482 UFX655453:UFX655482 TWB655453:TWB655482 TMF655453:TMF655482 TCJ655453:TCJ655482 SSN655453:SSN655482 SIR655453:SIR655482 RYV655453:RYV655482 ROZ655453:ROZ655482 RFD655453:RFD655482 QVH655453:QVH655482 QLL655453:QLL655482 QBP655453:QBP655482 PRT655453:PRT655482 PHX655453:PHX655482 OYB655453:OYB655482 OOF655453:OOF655482 OEJ655453:OEJ655482 NUN655453:NUN655482 NKR655453:NKR655482 NAV655453:NAV655482 MQZ655453:MQZ655482 MHD655453:MHD655482 LXH655453:LXH655482 LNL655453:LNL655482 LDP655453:LDP655482 KTT655453:KTT655482 KJX655453:KJX655482 KAB655453:KAB655482 JQF655453:JQF655482 JGJ655453:JGJ655482 IWN655453:IWN655482 IMR655453:IMR655482 ICV655453:ICV655482 HSZ655453:HSZ655482 HJD655453:HJD655482 GZH655453:GZH655482 GPL655453:GPL655482 GFP655453:GFP655482 FVT655453:FVT655482 FLX655453:FLX655482 FCB655453:FCB655482 ESF655453:ESF655482 EIJ655453:EIJ655482 DYN655453:DYN655482 DOR655453:DOR655482 DEV655453:DEV655482 CUZ655453:CUZ655482 CLD655453:CLD655482 CBH655453:CBH655482 BRL655453:BRL655482 BHP655453:BHP655482 AXT655453:AXT655482 ANX655453:ANX655482 AEB655453:AEB655482 UF655453:UF655482 KJ655453:KJ655482 WWV589917:WWV589946 WMZ589917:WMZ589946 WDD589917:WDD589946 VTH589917:VTH589946 VJL589917:VJL589946 UZP589917:UZP589946 UPT589917:UPT589946 UFX589917:UFX589946 TWB589917:TWB589946 TMF589917:TMF589946 TCJ589917:TCJ589946 SSN589917:SSN589946 SIR589917:SIR589946 RYV589917:RYV589946 ROZ589917:ROZ589946 RFD589917:RFD589946 QVH589917:QVH589946 QLL589917:QLL589946 QBP589917:QBP589946 PRT589917:PRT589946 PHX589917:PHX589946 OYB589917:OYB589946 OOF589917:OOF589946 OEJ589917:OEJ589946 NUN589917:NUN589946 NKR589917:NKR589946 NAV589917:NAV589946 MQZ589917:MQZ589946 MHD589917:MHD589946 LXH589917:LXH589946 LNL589917:LNL589946 LDP589917:LDP589946 KTT589917:KTT589946 KJX589917:KJX589946 KAB589917:KAB589946 JQF589917:JQF589946 JGJ589917:JGJ589946 IWN589917:IWN589946 IMR589917:IMR589946 ICV589917:ICV589946 HSZ589917:HSZ589946 HJD589917:HJD589946 GZH589917:GZH589946 GPL589917:GPL589946 GFP589917:GFP589946 FVT589917:FVT589946 FLX589917:FLX589946 FCB589917:FCB589946 ESF589917:ESF589946 EIJ589917:EIJ589946 DYN589917:DYN589946 DOR589917:DOR589946 DEV589917:DEV589946 CUZ589917:CUZ589946 CLD589917:CLD589946 CBH589917:CBH589946 BRL589917:BRL589946 BHP589917:BHP589946 AXT589917:AXT589946 ANX589917:ANX589946 AEB589917:AEB589946 UF589917:UF589946 KJ589917:KJ589946 WWV524381:WWV524410 WMZ524381:WMZ524410 WDD524381:WDD524410 VTH524381:VTH524410 VJL524381:VJL524410 UZP524381:UZP524410 UPT524381:UPT524410 UFX524381:UFX524410 TWB524381:TWB524410 TMF524381:TMF524410 TCJ524381:TCJ524410 SSN524381:SSN524410 SIR524381:SIR524410 RYV524381:RYV524410 ROZ524381:ROZ524410 RFD524381:RFD524410 QVH524381:QVH524410 QLL524381:QLL524410 QBP524381:QBP524410 PRT524381:PRT524410 PHX524381:PHX524410 OYB524381:OYB524410 OOF524381:OOF524410 OEJ524381:OEJ524410 NUN524381:NUN524410 NKR524381:NKR524410 NAV524381:NAV524410 MQZ524381:MQZ524410 MHD524381:MHD524410 LXH524381:LXH524410 LNL524381:LNL524410 LDP524381:LDP524410 KTT524381:KTT524410 KJX524381:KJX524410 KAB524381:KAB524410 JQF524381:JQF524410 JGJ524381:JGJ524410 IWN524381:IWN524410 IMR524381:IMR524410 ICV524381:ICV524410 HSZ524381:HSZ524410 HJD524381:HJD524410 GZH524381:GZH524410 GPL524381:GPL524410 GFP524381:GFP524410 FVT524381:FVT524410 FLX524381:FLX524410 FCB524381:FCB524410 ESF524381:ESF524410 EIJ524381:EIJ524410 DYN524381:DYN524410 DOR524381:DOR524410 DEV524381:DEV524410 CUZ524381:CUZ524410 CLD524381:CLD524410 CBH524381:CBH524410 BRL524381:BRL524410 BHP524381:BHP524410 AXT524381:AXT524410 ANX524381:ANX524410 AEB524381:AEB524410 UF524381:UF524410 KJ524381:KJ524410 WWV458845:WWV458874 WMZ458845:WMZ458874 WDD458845:WDD458874 VTH458845:VTH458874 VJL458845:VJL458874 UZP458845:UZP458874 UPT458845:UPT458874 UFX458845:UFX458874 TWB458845:TWB458874 TMF458845:TMF458874 TCJ458845:TCJ458874 SSN458845:SSN458874 SIR458845:SIR458874 RYV458845:RYV458874 ROZ458845:ROZ458874 RFD458845:RFD458874 QVH458845:QVH458874 QLL458845:QLL458874 QBP458845:QBP458874 PRT458845:PRT458874 PHX458845:PHX458874 OYB458845:OYB458874 OOF458845:OOF458874 OEJ458845:OEJ458874 NUN458845:NUN458874 NKR458845:NKR458874 NAV458845:NAV458874 MQZ458845:MQZ458874 MHD458845:MHD458874 LXH458845:LXH458874 LNL458845:LNL458874 LDP458845:LDP458874 KTT458845:KTT458874 KJX458845:KJX458874 KAB458845:KAB458874 JQF458845:JQF458874 JGJ458845:JGJ458874 IWN458845:IWN458874 IMR458845:IMR458874 ICV458845:ICV458874 HSZ458845:HSZ458874 HJD458845:HJD458874 GZH458845:GZH458874 GPL458845:GPL458874 GFP458845:GFP458874 FVT458845:FVT458874 FLX458845:FLX458874 FCB458845:FCB458874 ESF458845:ESF458874 EIJ458845:EIJ458874 DYN458845:DYN458874 DOR458845:DOR458874 DEV458845:DEV458874 CUZ458845:CUZ458874 CLD458845:CLD458874 CBH458845:CBH458874 BRL458845:BRL458874 BHP458845:BHP458874 AXT458845:AXT458874 ANX458845:ANX458874 AEB458845:AEB458874 UF458845:UF458874 KJ458845:KJ458874 WWV393309:WWV393338 WMZ393309:WMZ393338 WDD393309:WDD393338 VTH393309:VTH393338 VJL393309:VJL393338 UZP393309:UZP393338 UPT393309:UPT393338 UFX393309:UFX393338 TWB393309:TWB393338 TMF393309:TMF393338 TCJ393309:TCJ393338 SSN393309:SSN393338 SIR393309:SIR393338 RYV393309:RYV393338 ROZ393309:ROZ393338 RFD393309:RFD393338 QVH393309:QVH393338 QLL393309:QLL393338 QBP393309:QBP393338 PRT393309:PRT393338 PHX393309:PHX393338 OYB393309:OYB393338 OOF393309:OOF393338 OEJ393309:OEJ393338 NUN393309:NUN393338 NKR393309:NKR393338 NAV393309:NAV393338 MQZ393309:MQZ393338 MHD393309:MHD393338 LXH393309:LXH393338 LNL393309:LNL393338 LDP393309:LDP393338 KTT393309:KTT393338 KJX393309:KJX393338 KAB393309:KAB393338 JQF393309:JQF393338 JGJ393309:JGJ393338 IWN393309:IWN393338 IMR393309:IMR393338 ICV393309:ICV393338 HSZ393309:HSZ393338 HJD393309:HJD393338 GZH393309:GZH393338 GPL393309:GPL393338 GFP393309:GFP393338 FVT393309:FVT393338 FLX393309:FLX393338 FCB393309:FCB393338 ESF393309:ESF393338 EIJ393309:EIJ393338 DYN393309:DYN393338 DOR393309:DOR393338 DEV393309:DEV393338 CUZ393309:CUZ393338 CLD393309:CLD393338 CBH393309:CBH393338 BRL393309:BRL393338 BHP393309:BHP393338 AXT393309:AXT393338 ANX393309:ANX393338 AEB393309:AEB393338 UF393309:UF393338 KJ393309:KJ393338 WWV327773:WWV327802 WMZ327773:WMZ327802 WDD327773:WDD327802 VTH327773:VTH327802 VJL327773:VJL327802 UZP327773:UZP327802 UPT327773:UPT327802 UFX327773:UFX327802 TWB327773:TWB327802 TMF327773:TMF327802 TCJ327773:TCJ327802 SSN327773:SSN327802 SIR327773:SIR327802 RYV327773:RYV327802 ROZ327773:ROZ327802 RFD327773:RFD327802 QVH327773:QVH327802 QLL327773:QLL327802 QBP327773:QBP327802 PRT327773:PRT327802 PHX327773:PHX327802 OYB327773:OYB327802 OOF327773:OOF327802 OEJ327773:OEJ327802 NUN327773:NUN327802 NKR327773:NKR327802 NAV327773:NAV327802 MQZ327773:MQZ327802 MHD327773:MHD327802 LXH327773:LXH327802 LNL327773:LNL327802 LDP327773:LDP327802 KTT327773:KTT327802 KJX327773:KJX327802 KAB327773:KAB327802 JQF327773:JQF327802 JGJ327773:JGJ327802 IWN327773:IWN327802 IMR327773:IMR327802 ICV327773:ICV327802 HSZ327773:HSZ327802 HJD327773:HJD327802 GZH327773:GZH327802 GPL327773:GPL327802 GFP327773:GFP327802 FVT327773:FVT327802 FLX327773:FLX327802 FCB327773:FCB327802 ESF327773:ESF327802 EIJ327773:EIJ327802 DYN327773:DYN327802 DOR327773:DOR327802 DEV327773:DEV327802 CUZ327773:CUZ327802 CLD327773:CLD327802 CBH327773:CBH327802 BRL327773:BRL327802 BHP327773:BHP327802 AXT327773:AXT327802 ANX327773:ANX327802 AEB327773:AEB327802 UF327773:UF327802 KJ327773:KJ327802 WWV262237:WWV262266 WMZ262237:WMZ262266 WDD262237:WDD262266 VTH262237:VTH262266 VJL262237:VJL262266 UZP262237:UZP262266 UPT262237:UPT262266 UFX262237:UFX262266 TWB262237:TWB262266 TMF262237:TMF262266 TCJ262237:TCJ262266 SSN262237:SSN262266 SIR262237:SIR262266 RYV262237:RYV262266 ROZ262237:ROZ262266 RFD262237:RFD262266 QVH262237:QVH262266 QLL262237:QLL262266 QBP262237:QBP262266 PRT262237:PRT262266 PHX262237:PHX262266 OYB262237:OYB262266 OOF262237:OOF262266 OEJ262237:OEJ262266 NUN262237:NUN262266 NKR262237:NKR262266 NAV262237:NAV262266 MQZ262237:MQZ262266 MHD262237:MHD262266 LXH262237:LXH262266 LNL262237:LNL262266 LDP262237:LDP262266 KTT262237:KTT262266 KJX262237:KJX262266 KAB262237:KAB262266 JQF262237:JQF262266 JGJ262237:JGJ262266 IWN262237:IWN262266 IMR262237:IMR262266 ICV262237:ICV262266 HSZ262237:HSZ262266 HJD262237:HJD262266 GZH262237:GZH262266 GPL262237:GPL262266 GFP262237:GFP262266 FVT262237:FVT262266 FLX262237:FLX262266 FCB262237:FCB262266 ESF262237:ESF262266 EIJ262237:EIJ262266 DYN262237:DYN262266 DOR262237:DOR262266 DEV262237:DEV262266 CUZ262237:CUZ262266 CLD262237:CLD262266 CBH262237:CBH262266 BRL262237:BRL262266 BHP262237:BHP262266 AXT262237:AXT262266 ANX262237:ANX262266 AEB262237:AEB262266 UF262237:UF262266 KJ262237:KJ262266 WWV196701:WWV196730 WMZ196701:WMZ196730 WDD196701:WDD196730 VTH196701:VTH196730 VJL196701:VJL196730 UZP196701:UZP196730 UPT196701:UPT196730 UFX196701:UFX196730 TWB196701:TWB196730 TMF196701:TMF196730 TCJ196701:TCJ196730 SSN196701:SSN196730 SIR196701:SIR196730 RYV196701:RYV196730 ROZ196701:ROZ196730 RFD196701:RFD196730 QVH196701:QVH196730 QLL196701:QLL196730 QBP196701:QBP196730 PRT196701:PRT196730 PHX196701:PHX196730 OYB196701:OYB196730 OOF196701:OOF196730 OEJ196701:OEJ196730 NUN196701:NUN196730 NKR196701:NKR196730 NAV196701:NAV196730 MQZ196701:MQZ196730 MHD196701:MHD196730 LXH196701:LXH196730 LNL196701:LNL196730 LDP196701:LDP196730 KTT196701:KTT196730 KJX196701:KJX196730 KAB196701:KAB196730 JQF196701:JQF196730 JGJ196701:JGJ196730 IWN196701:IWN196730 IMR196701:IMR196730 ICV196701:ICV196730 HSZ196701:HSZ196730 HJD196701:HJD196730 GZH196701:GZH196730 GPL196701:GPL196730 GFP196701:GFP196730 FVT196701:FVT196730 FLX196701:FLX196730 FCB196701:FCB196730 ESF196701:ESF196730 EIJ196701:EIJ196730 DYN196701:DYN196730 DOR196701:DOR196730 DEV196701:DEV196730 CUZ196701:CUZ196730 CLD196701:CLD196730 CBH196701:CBH196730 BRL196701:BRL196730 BHP196701:BHP196730 AXT196701:AXT196730 ANX196701:ANX196730 AEB196701:AEB196730 UF196701:UF196730 KJ196701:KJ196730 WWV131165:WWV131194 WMZ131165:WMZ131194 WDD131165:WDD131194 VTH131165:VTH131194 VJL131165:VJL131194 UZP131165:UZP131194 UPT131165:UPT131194 UFX131165:UFX131194 TWB131165:TWB131194 TMF131165:TMF131194 TCJ131165:TCJ131194 SSN131165:SSN131194 SIR131165:SIR131194 RYV131165:RYV131194 ROZ131165:ROZ131194 RFD131165:RFD131194 QVH131165:QVH131194 QLL131165:QLL131194 QBP131165:QBP131194 PRT131165:PRT131194 PHX131165:PHX131194 OYB131165:OYB131194 OOF131165:OOF131194 OEJ131165:OEJ131194 NUN131165:NUN131194 NKR131165:NKR131194 NAV131165:NAV131194 MQZ131165:MQZ131194 MHD131165:MHD131194 LXH131165:LXH131194 LNL131165:LNL131194 LDP131165:LDP131194 KTT131165:KTT131194 KJX131165:KJX131194 KAB131165:KAB131194 JQF131165:JQF131194 JGJ131165:JGJ131194 IWN131165:IWN131194 IMR131165:IMR131194 ICV131165:ICV131194 HSZ131165:HSZ131194 HJD131165:HJD131194 GZH131165:GZH131194 GPL131165:GPL131194 GFP131165:GFP131194 FVT131165:FVT131194 FLX131165:FLX131194 FCB131165:FCB131194 ESF131165:ESF131194 EIJ131165:EIJ131194 DYN131165:DYN131194 DOR131165:DOR131194 DEV131165:DEV131194 CUZ131165:CUZ131194 CLD131165:CLD131194 CBH131165:CBH131194 BRL131165:BRL131194 BHP131165:BHP131194 AXT131165:AXT131194 ANX131165:ANX131194 AEB131165:AEB131194 UF131165:UF131194 KJ131165:KJ131194 WWV65629:WWV65658 WMZ65629:WMZ65658 WDD65629:WDD65658 VTH65629:VTH65658 VJL65629:VJL65658 UZP65629:UZP65658 UPT65629:UPT65658 UFX65629:UFX65658 TWB65629:TWB65658 TMF65629:TMF65658 TCJ65629:TCJ65658 SSN65629:SSN65658 SIR65629:SIR65658 RYV65629:RYV65658 ROZ65629:ROZ65658 RFD65629:RFD65658 QVH65629:QVH65658 QLL65629:QLL65658 QBP65629:QBP65658 PRT65629:PRT65658 PHX65629:PHX65658 OYB65629:OYB65658 OOF65629:OOF65658 OEJ65629:OEJ65658 NUN65629:NUN65658 NKR65629:NKR65658 NAV65629:NAV65658 MQZ65629:MQZ65658 MHD65629:MHD65658 LXH65629:LXH65658 LNL65629:LNL65658 LDP65629:LDP65658 KTT65629:KTT65658 KJX65629:KJX65658 KAB65629:KAB65658 JQF65629:JQF65658 JGJ65629:JGJ65658 IWN65629:IWN65658 IMR65629:IMR65658 ICV65629:ICV65658 HSZ65629:HSZ65658 HJD65629:HJD65658 GZH65629:GZH65658 GPL65629:GPL65658 GFP65629:GFP65658 FVT65629:FVT65658 FLX65629:FLX65658 FCB65629:FCB65658 ESF65629:ESF65658 EIJ65629:EIJ65658 DYN65629:DYN65658 DOR65629:DOR65658 DEV65629:DEV65658 CUZ65629:CUZ65658 CLD65629:CLD65658 CBH65629:CBH65658 BRL65629:BRL65658 BHP65629:BHP65658 AXT65629:AXT65658 ANX65629:ANX65658 AEB65629:AEB65658 UF65629:UF65658 KJ65629:KJ65658 UE23:UE122 AEA23:AEA122 ANW23:ANW122 AXS23:AXS122 BHO23:BHO122 BRK23:BRK122 CBG23:CBG122 CLC23:CLC122 CUY23:CUY122 DEU23:DEU122 DOQ23:DOQ122 DYM23:DYM122 EII23:EII122 ESE23:ESE122 FCA23:FCA122 FLW23:FLW122 FVS23:FVS122 GFO23:GFO122 GPK23:GPK122 GZG23:GZG122 HJC23:HJC122 HSY23:HSY122 ICU23:ICU122 IMQ23:IMQ122 IWM23:IWM122 JGI23:JGI122 JQE23:JQE122 KAA23:KAA122 KJW23:KJW122 KTS23:KTS122 LDO23:LDO122 LNK23:LNK122 LXG23:LXG122 MHC23:MHC122 MQY23:MQY122 NAU23:NAU122 NKQ23:NKQ122 NUM23:NUM122 OEI23:OEI122 OOE23:OOE122 OYA23:OYA122 PHW23:PHW122 PRS23:PRS122 QBO23:QBO122 QLK23:QLK122 QVG23:QVG122 RFC23:RFC122 ROY23:ROY122 RYU23:RYU122 SIQ23:SIQ122 SSM23:SSM122 TCI23:TCI122 TME23:TME122 TWA23:TWA122 UFW23:UFW122 UPS23:UPS122 UZO23:UZO122 VJK23:VJK122 VTG23:VTG122 WDC23:WDC122 WMY23:WMY122 WWU23:WWU122 KI23:KI122" xr:uid="{DF80F2C7-8AAC-40BD-9229-504196CDC9AA}">
      <formula1>#REF!</formula1>
    </dataValidation>
    <dataValidation type="list" allowBlank="1" showInputMessage="1" showErrorMessage="1" errorTitle="再入力" error="リストから選択願います。" promptTitle="血液型" prompt="リストから選択願います。" sqref="WWL983133:WWL983162 WMP983133:WMP983162 JZ65629:JZ65658 TV65629:TV65658 ADR65629:ADR65658 ANN65629:ANN65658 AXJ65629:AXJ65658 BHF65629:BHF65658 BRB65629:BRB65658 CAX65629:CAX65658 CKT65629:CKT65658 CUP65629:CUP65658 DEL65629:DEL65658 DOH65629:DOH65658 DYD65629:DYD65658 EHZ65629:EHZ65658 ERV65629:ERV65658 FBR65629:FBR65658 FLN65629:FLN65658 FVJ65629:FVJ65658 GFF65629:GFF65658 GPB65629:GPB65658 GYX65629:GYX65658 HIT65629:HIT65658 HSP65629:HSP65658 ICL65629:ICL65658 IMH65629:IMH65658 IWD65629:IWD65658 JFZ65629:JFZ65658 JPV65629:JPV65658 JZR65629:JZR65658 KJN65629:KJN65658 KTJ65629:KTJ65658 LDF65629:LDF65658 LNB65629:LNB65658 LWX65629:LWX65658 MGT65629:MGT65658 MQP65629:MQP65658 NAL65629:NAL65658 NKH65629:NKH65658 NUD65629:NUD65658 ODZ65629:ODZ65658 ONV65629:ONV65658 OXR65629:OXR65658 PHN65629:PHN65658 PRJ65629:PRJ65658 QBF65629:QBF65658 QLB65629:QLB65658 QUX65629:QUX65658 RET65629:RET65658 ROP65629:ROP65658 RYL65629:RYL65658 SIH65629:SIH65658 SSD65629:SSD65658 TBZ65629:TBZ65658 TLV65629:TLV65658 TVR65629:TVR65658 UFN65629:UFN65658 UPJ65629:UPJ65658 UZF65629:UZF65658 VJB65629:VJB65658 VSX65629:VSX65658 WCT65629:WCT65658 WMP65629:WMP65658 WWL65629:WWL65658 JZ131165:JZ131194 TV131165:TV131194 ADR131165:ADR131194 ANN131165:ANN131194 AXJ131165:AXJ131194 BHF131165:BHF131194 BRB131165:BRB131194 CAX131165:CAX131194 CKT131165:CKT131194 CUP131165:CUP131194 DEL131165:DEL131194 DOH131165:DOH131194 DYD131165:DYD131194 EHZ131165:EHZ131194 ERV131165:ERV131194 FBR131165:FBR131194 FLN131165:FLN131194 FVJ131165:FVJ131194 GFF131165:GFF131194 GPB131165:GPB131194 GYX131165:GYX131194 HIT131165:HIT131194 HSP131165:HSP131194 ICL131165:ICL131194 IMH131165:IMH131194 IWD131165:IWD131194 JFZ131165:JFZ131194 JPV131165:JPV131194 JZR131165:JZR131194 KJN131165:KJN131194 KTJ131165:KTJ131194 LDF131165:LDF131194 LNB131165:LNB131194 LWX131165:LWX131194 MGT131165:MGT131194 MQP131165:MQP131194 NAL131165:NAL131194 NKH131165:NKH131194 NUD131165:NUD131194 ODZ131165:ODZ131194 ONV131165:ONV131194 OXR131165:OXR131194 PHN131165:PHN131194 PRJ131165:PRJ131194 QBF131165:QBF131194 QLB131165:QLB131194 QUX131165:QUX131194 RET131165:RET131194 ROP131165:ROP131194 RYL131165:RYL131194 SIH131165:SIH131194 SSD131165:SSD131194 TBZ131165:TBZ131194 TLV131165:TLV131194 TVR131165:TVR131194 UFN131165:UFN131194 UPJ131165:UPJ131194 UZF131165:UZF131194 VJB131165:VJB131194 VSX131165:VSX131194 WCT131165:WCT131194 WMP131165:WMP131194 WWL131165:WWL131194 JZ196701:JZ196730 TV196701:TV196730 ADR196701:ADR196730 ANN196701:ANN196730 AXJ196701:AXJ196730 BHF196701:BHF196730 BRB196701:BRB196730 CAX196701:CAX196730 CKT196701:CKT196730 CUP196701:CUP196730 DEL196701:DEL196730 DOH196701:DOH196730 DYD196701:DYD196730 EHZ196701:EHZ196730 ERV196701:ERV196730 FBR196701:FBR196730 FLN196701:FLN196730 FVJ196701:FVJ196730 GFF196701:GFF196730 GPB196701:GPB196730 GYX196701:GYX196730 HIT196701:HIT196730 HSP196701:HSP196730 ICL196701:ICL196730 IMH196701:IMH196730 IWD196701:IWD196730 JFZ196701:JFZ196730 JPV196701:JPV196730 JZR196701:JZR196730 KJN196701:KJN196730 KTJ196701:KTJ196730 LDF196701:LDF196730 LNB196701:LNB196730 LWX196701:LWX196730 MGT196701:MGT196730 MQP196701:MQP196730 NAL196701:NAL196730 NKH196701:NKH196730 NUD196701:NUD196730 ODZ196701:ODZ196730 ONV196701:ONV196730 OXR196701:OXR196730 PHN196701:PHN196730 PRJ196701:PRJ196730 QBF196701:QBF196730 QLB196701:QLB196730 QUX196701:QUX196730 RET196701:RET196730 ROP196701:ROP196730 RYL196701:RYL196730 SIH196701:SIH196730 SSD196701:SSD196730 TBZ196701:TBZ196730 TLV196701:TLV196730 TVR196701:TVR196730 UFN196701:UFN196730 UPJ196701:UPJ196730 UZF196701:UZF196730 VJB196701:VJB196730 VSX196701:VSX196730 WCT196701:WCT196730 WMP196701:WMP196730 WWL196701:WWL196730 JZ262237:JZ262266 TV262237:TV262266 ADR262237:ADR262266 ANN262237:ANN262266 AXJ262237:AXJ262266 BHF262237:BHF262266 BRB262237:BRB262266 CAX262237:CAX262266 CKT262237:CKT262266 CUP262237:CUP262266 DEL262237:DEL262266 DOH262237:DOH262266 DYD262237:DYD262266 EHZ262237:EHZ262266 ERV262237:ERV262266 FBR262237:FBR262266 FLN262237:FLN262266 FVJ262237:FVJ262266 GFF262237:GFF262266 GPB262237:GPB262266 GYX262237:GYX262266 HIT262237:HIT262266 HSP262237:HSP262266 ICL262237:ICL262266 IMH262237:IMH262266 IWD262237:IWD262266 JFZ262237:JFZ262266 JPV262237:JPV262266 JZR262237:JZR262266 KJN262237:KJN262266 KTJ262237:KTJ262266 LDF262237:LDF262266 LNB262237:LNB262266 LWX262237:LWX262266 MGT262237:MGT262266 MQP262237:MQP262266 NAL262237:NAL262266 NKH262237:NKH262266 NUD262237:NUD262266 ODZ262237:ODZ262266 ONV262237:ONV262266 OXR262237:OXR262266 PHN262237:PHN262266 PRJ262237:PRJ262266 QBF262237:QBF262266 QLB262237:QLB262266 QUX262237:QUX262266 RET262237:RET262266 ROP262237:ROP262266 RYL262237:RYL262266 SIH262237:SIH262266 SSD262237:SSD262266 TBZ262237:TBZ262266 TLV262237:TLV262266 TVR262237:TVR262266 UFN262237:UFN262266 UPJ262237:UPJ262266 UZF262237:UZF262266 VJB262237:VJB262266 VSX262237:VSX262266 WCT262237:WCT262266 WMP262237:WMP262266 WWL262237:WWL262266 JZ327773:JZ327802 TV327773:TV327802 ADR327773:ADR327802 ANN327773:ANN327802 AXJ327773:AXJ327802 BHF327773:BHF327802 BRB327773:BRB327802 CAX327773:CAX327802 CKT327773:CKT327802 CUP327773:CUP327802 DEL327773:DEL327802 DOH327773:DOH327802 DYD327773:DYD327802 EHZ327773:EHZ327802 ERV327773:ERV327802 FBR327773:FBR327802 FLN327773:FLN327802 FVJ327773:FVJ327802 GFF327773:GFF327802 GPB327773:GPB327802 GYX327773:GYX327802 HIT327773:HIT327802 HSP327773:HSP327802 ICL327773:ICL327802 IMH327773:IMH327802 IWD327773:IWD327802 JFZ327773:JFZ327802 JPV327773:JPV327802 JZR327773:JZR327802 KJN327773:KJN327802 KTJ327773:KTJ327802 LDF327773:LDF327802 LNB327773:LNB327802 LWX327773:LWX327802 MGT327773:MGT327802 MQP327773:MQP327802 NAL327773:NAL327802 NKH327773:NKH327802 NUD327773:NUD327802 ODZ327773:ODZ327802 ONV327773:ONV327802 OXR327773:OXR327802 PHN327773:PHN327802 PRJ327773:PRJ327802 QBF327773:QBF327802 QLB327773:QLB327802 QUX327773:QUX327802 RET327773:RET327802 ROP327773:ROP327802 RYL327773:RYL327802 SIH327773:SIH327802 SSD327773:SSD327802 TBZ327773:TBZ327802 TLV327773:TLV327802 TVR327773:TVR327802 UFN327773:UFN327802 UPJ327773:UPJ327802 UZF327773:UZF327802 VJB327773:VJB327802 VSX327773:VSX327802 WCT327773:WCT327802 WMP327773:WMP327802 WWL327773:WWL327802 JZ393309:JZ393338 TV393309:TV393338 ADR393309:ADR393338 ANN393309:ANN393338 AXJ393309:AXJ393338 BHF393309:BHF393338 BRB393309:BRB393338 CAX393309:CAX393338 CKT393309:CKT393338 CUP393309:CUP393338 DEL393309:DEL393338 DOH393309:DOH393338 DYD393309:DYD393338 EHZ393309:EHZ393338 ERV393309:ERV393338 FBR393309:FBR393338 FLN393309:FLN393338 FVJ393309:FVJ393338 GFF393309:GFF393338 GPB393309:GPB393338 GYX393309:GYX393338 HIT393309:HIT393338 HSP393309:HSP393338 ICL393309:ICL393338 IMH393309:IMH393338 IWD393309:IWD393338 JFZ393309:JFZ393338 JPV393309:JPV393338 JZR393309:JZR393338 KJN393309:KJN393338 KTJ393309:KTJ393338 LDF393309:LDF393338 LNB393309:LNB393338 LWX393309:LWX393338 MGT393309:MGT393338 MQP393309:MQP393338 NAL393309:NAL393338 NKH393309:NKH393338 NUD393309:NUD393338 ODZ393309:ODZ393338 ONV393309:ONV393338 OXR393309:OXR393338 PHN393309:PHN393338 PRJ393309:PRJ393338 QBF393309:QBF393338 QLB393309:QLB393338 QUX393309:QUX393338 RET393309:RET393338 ROP393309:ROP393338 RYL393309:RYL393338 SIH393309:SIH393338 SSD393309:SSD393338 TBZ393309:TBZ393338 TLV393309:TLV393338 TVR393309:TVR393338 UFN393309:UFN393338 UPJ393309:UPJ393338 UZF393309:UZF393338 VJB393309:VJB393338 VSX393309:VSX393338 WCT393309:WCT393338 WMP393309:WMP393338 WWL393309:WWL393338 JZ458845:JZ458874 TV458845:TV458874 ADR458845:ADR458874 ANN458845:ANN458874 AXJ458845:AXJ458874 BHF458845:BHF458874 BRB458845:BRB458874 CAX458845:CAX458874 CKT458845:CKT458874 CUP458845:CUP458874 DEL458845:DEL458874 DOH458845:DOH458874 DYD458845:DYD458874 EHZ458845:EHZ458874 ERV458845:ERV458874 FBR458845:FBR458874 FLN458845:FLN458874 FVJ458845:FVJ458874 GFF458845:GFF458874 GPB458845:GPB458874 GYX458845:GYX458874 HIT458845:HIT458874 HSP458845:HSP458874 ICL458845:ICL458874 IMH458845:IMH458874 IWD458845:IWD458874 JFZ458845:JFZ458874 JPV458845:JPV458874 JZR458845:JZR458874 KJN458845:KJN458874 KTJ458845:KTJ458874 LDF458845:LDF458874 LNB458845:LNB458874 LWX458845:LWX458874 MGT458845:MGT458874 MQP458845:MQP458874 NAL458845:NAL458874 NKH458845:NKH458874 NUD458845:NUD458874 ODZ458845:ODZ458874 ONV458845:ONV458874 OXR458845:OXR458874 PHN458845:PHN458874 PRJ458845:PRJ458874 QBF458845:QBF458874 QLB458845:QLB458874 QUX458845:QUX458874 RET458845:RET458874 ROP458845:ROP458874 RYL458845:RYL458874 SIH458845:SIH458874 SSD458845:SSD458874 TBZ458845:TBZ458874 TLV458845:TLV458874 TVR458845:TVR458874 UFN458845:UFN458874 UPJ458845:UPJ458874 UZF458845:UZF458874 VJB458845:VJB458874 VSX458845:VSX458874 WCT458845:WCT458874 WMP458845:WMP458874 WWL458845:WWL458874 JZ524381:JZ524410 TV524381:TV524410 ADR524381:ADR524410 ANN524381:ANN524410 AXJ524381:AXJ524410 BHF524381:BHF524410 BRB524381:BRB524410 CAX524381:CAX524410 CKT524381:CKT524410 CUP524381:CUP524410 DEL524381:DEL524410 DOH524381:DOH524410 DYD524381:DYD524410 EHZ524381:EHZ524410 ERV524381:ERV524410 FBR524381:FBR524410 FLN524381:FLN524410 FVJ524381:FVJ524410 GFF524381:GFF524410 GPB524381:GPB524410 GYX524381:GYX524410 HIT524381:HIT524410 HSP524381:HSP524410 ICL524381:ICL524410 IMH524381:IMH524410 IWD524381:IWD524410 JFZ524381:JFZ524410 JPV524381:JPV524410 JZR524381:JZR524410 KJN524381:KJN524410 KTJ524381:KTJ524410 LDF524381:LDF524410 LNB524381:LNB524410 LWX524381:LWX524410 MGT524381:MGT524410 MQP524381:MQP524410 NAL524381:NAL524410 NKH524381:NKH524410 NUD524381:NUD524410 ODZ524381:ODZ524410 ONV524381:ONV524410 OXR524381:OXR524410 PHN524381:PHN524410 PRJ524381:PRJ524410 QBF524381:QBF524410 QLB524381:QLB524410 QUX524381:QUX524410 RET524381:RET524410 ROP524381:ROP524410 RYL524381:RYL524410 SIH524381:SIH524410 SSD524381:SSD524410 TBZ524381:TBZ524410 TLV524381:TLV524410 TVR524381:TVR524410 UFN524381:UFN524410 UPJ524381:UPJ524410 UZF524381:UZF524410 VJB524381:VJB524410 VSX524381:VSX524410 WCT524381:WCT524410 WMP524381:WMP524410 WWL524381:WWL524410 JZ589917:JZ589946 TV589917:TV589946 ADR589917:ADR589946 ANN589917:ANN589946 AXJ589917:AXJ589946 BHF589917:BHF589946 BRB589917:BRB589946 CAX589917:CAX589946 CKT589917:CKT589946 CUP589917:CUP589946 DEL589917:DEL589946 DOH589917:DOH589946 DYD589917:DYD589946 EHZ589917:EHZ589946 ERV589917:ERV589946 FBR589917:FBR589946 FLN589917:FLN589946 FVJ589917:FVJ589946 GFF589917:GFF589946 GPB589917:GPB589946 GYX589917:GYX589946 HIT589917:HIT589946 HSP589917:HSP589946 ICL589917:ICL589946 IMH589917:IMH589946 IWD589917:IWD589946 JFZ589917:JFZ589946 JPV589917:JPV589946 JZR589917:JZR589946 KJN589917:KJN589946 KTJ589917:KTJ589946 LDF589917:LDF589946 LNB589917:LNB589946 LWX589917:LWX589946 MGT589917:MGT589946 MQP589917:MQP589946 NAL589917:NAL589946 NKH589917:NKH589946 NUD589917:NUD589946 ODZ589917:ODZ589946 ONV589917:ONV589946 OXR589917:OXR589946 PHN589917:PHN589946 PRJ589917:PRJ589946 QBF589917:QBF589946 QLB589917:QLB589946 QUX589917:QUX589946 RET589917:RET589946 ROP589917:ROP589946 RYL589917:RYL589946 SIH589917:SIH589946 SSD589917:SSD589946 TBZ589917:TBZ589946 TLV589917:TLV589946 TVR589917:TVR589946 UFN589917:UFN589946 UPJ589917:UPJ589946 UZF589917:UZF589946 VJB589917:VJB589946 VSX589917:VSX589946 WCT589917:WCT589946 WMP589917:WMP589946 WWL589917:WWL589946 JZ655453:JZ655482 TV655453:TV655482 ADR655453:ADR655482 ANN655453:ANN655482 AXJ655453:AXJ655482 BHF655453:BHF655482 BRB655453:BRB655482 CAX655453:CAX655482 CKT655453:CKT655482 CUP655453:CUP655482 DEL655453:DEL655482 DOH655453:DOH655482 DYD655453:DYD655482 EHZ655453:EHZ655482 ERV655453:ERV655482 FBR655453:FBR655482 FLN655453:FLN655482 FVJ655453:FVJ655482 GFF655453:GFF655482 GPB655453:GPB655482 GYX655453:GYX655482 HIT655453:HIT655482 HSP655453:HSP655482 ICL655453:ICL655482 IMH655453:IMH655482 IWD655453:IWD655482 JFZ655453:JFZ655482 JPV655453:JPV655482 JZR655453:JZR655482 KJN655453:KJN655482 KTJ655453:KTJ655482 LDF655453:LDF655482 LNB655453:LNB655482 LWX655453:LWX655482 MGT655453:MGT655482 MQP655453:MQP655482 NAL655453:NAL655482 NKH655453:NKH655482 NUD655453:NUD655482 ODZ655453:ODZ655482 ONV655453:ONV655482 OXR655453:OXR655482 PHN655453:PHN655482 PRJ655453:PRJ655482 QBF655453:QBF655482 QLB655453:QLB655482 QUX655453:QUX655482 RET655453:RET655482 ROP655453:ROP655482 RYL655453:RYL655482 SIH655453:SIH655482 SSD655453:SSD655482 TBZ655453:TBZ655482 TLV655453:TLV655482 TVR655453:TVR655482 UFN655453:UFN655482 UPJ655453:UPJ655482 UZF655453:UZF655482 VJB655453:VJB655482 VSX655453:VSX655482 WCT655453:WCT655482 WMP655453:WMP655482 WWL655453:WWL655482 JZ720989:JZ721018 TV720989:TV721018 ADR720989:ADR721018 ANN720989:ANN721018 AXJ720989:AXJ721018 BHF720989:BHF721018 BRB720989:BRB721018 CAX720989:CAX721018 CKT720989:CKT721018 CUP720989:CUP721018 DEL720989:DEL721018 DOH720989:DOH721018 DYD720989:DYD721018 EHZ720989:EHZ721018 ERV720989:ERV721018 FBR720989:FBR721018 FLN720989:FLN721018 FVJ720989:FVJ721018 GFF720989:GFF721018 GPB720989:GPB721018 GYX720989:GYX721018 HIT720989:HIT721018 HSP720989:HSP721018 ICL720989:ICL721018 IMH720989:IMH721018 IWD720989:IWD721018 JFZ720989:JFZ721018 JPV720989:JPV721018 JZR720989:JZR721018 KJN720989:KJN721018 KTJ720989:KTJ721018 LDF720989:LDF721018 LNB720989:LNB721018 LWX720989:LWX721018 MGT720989:MGT721018 MQP720989:MQP721018 NAL720989:NAL721018 NKH720989:NKH721018 NUD720989:NUD721018 ODZ720989:ODZ721018 ONV720989:ONV721018 OXR720989:OXR721018 PHN720989:PHN721018 PRJ720989:PRJ721018 QBF720989:QBF721018 QLB720989:QLB721018 QUX720989:QUX721018 RET720989:RET721018 ROP720989:ROP721018 RYL720989:RYL721018 SIH720989:SIH721018 SSD720989:SSD721018 TBZ720989:TBZ721018 TLV720989:TLV721018 TVR720989:TVR721018 UFN720989:UFN721018 UPJ720989:UPJ721018 UZF720989:UZF721018 VJB720989:VJB721018 VSX720989:VSX721018 WCT720989:WCT721018 WMP720989:WMP721018 WWL720989:WWL721018 JZ786525:JZ786554 TV786525:TV786554 ADR786525:ADR786554 ANN786525:ANN786554 AXJ786525:AXJ786554 BHF786525:BHF786554 BRB786525:BRB786554 CAX786525:CAX786554 CKT786525:CKT786554 CUP786525:CUP786554 DEL786525:DEL786554 DOH786525:DOH786554 DYD786525:DYD786554 EHZ786525:EHZ786554 ERV786525:ERV786554 FBR786525:FBR786554 FLN786525:FLN786554 FVJ786525:FVJ786554 GFF786525:GFF786554 GPB786525:GPB786554 GYX786525:GYX786554 HIT786525:HIT786554 HSP786525:HSP786554 ICL786525:ICL786554 IMH786525:IMH786554 IWD786525:IWD786554 JFZ786525:JFZ786554 JPV786525:JPV786554 JZR786525:JZR786554 KJN786525:KJN786554 KTJ786525:KTJ786554 LDF786525:LDF786554 LNB786525:LNB786554 LWX786525:LWX786554 MGT786525:MGT786554 MQP786525:MQP786554 NAL786525:NAL786554 NKH786525:NKH786554 NUD786525:NUD786554 ODZ786525:ODZ786554 ONV786525:ONV786554 OXR786525:OXR786554 PHN786525:PHN786554 PRJ786525:PRJ786554 QBF786525:QBF786554 QLB786525:QLB786554 QUX786525:QUX786554 RET786525:RET786554 ROP786525:ROP786554 RYL786525:RYL786554 SIH786525:SIH786554 SSD786525:SSD786554 TBZ786525:TBZ786554 TLV786525:TLV786554 TVR786525:TVR786554 UFN786525:UFN786554 UPJ786525:UPJ786554 UZF786525:UZF786554 VJB786525:VJB786554 VSX786525:VSX786554 WCT786525:WCT786554 WMP786525:WMP786554 WWL786525:WWL786554 JZ852061:JZ852090 TV852061:TV852090 ADR852061:ADR852090 ANN852061:ANN852090 AXJ852061:AXJ852090 BHF852061:BHF852090 BRB852061:BRB852090 CAX852061:CAX852090 CKT852061:CKT852090 CUP852061:CUP852090 DEL852061:DEL852090 DOH852061:DOH852090 DYD852061:DYD852090 EHZ852061:EHZ852090 ERV852061:ERV852090 FBR852061:FBR852090 FLN852061:FLN852090 FVJ852061:FVJ852090 GFF852061:GFF852090 GPB852061:GPB852090 GYX852061:GYX852090 HIT852061:HIT852090 HSP852061:HSP852090 ICL852061:ICL852090 IMH852061:IMH852090 IWD852061:IWD852090 JFZ852061:JFZ852090 JPV852061:JPV852090 JZR852061:JZR852090 KJN852061:KJN852090 KTJ852061:KTJ852090 LDF852061:LDF852090 LNB852061:LNB852090 LWX852061:LWX852090 MGT852061:MGT852090 MQP852061:MQP852090 NAL852061:NAL852090 NKH852061:NKH852090 NUD852061:NUD852090 ODZ852061:ODZ852090 ONV852061:ONV852090 OXR852061:OXR852090 PHN852061:PHN852090 PRJ852061:PRJ852090 QBF852061:QBF852090 QLB852061:QLB852090 QUX852061:QUX852090 RET852061:RET852090 ROP852061:ROP852090 RYL852061:RYL852090 SIH852061:SIH852090 SSD852061:SSD852090 TBZ852061:TBZ852090 TLV852061:TLV852090 TVR852061:TVR852090 UFN852061:UFN852090 UPJ852061:UPJ852090 UZF852061:UZF852090 VJB852061:VJB852090 VSX852061:VSX852090 WCT852061:WCT852090 WMP852061:WMP852090 WWL852061:WWL852090 JZ917597:JZ917626 TV917597:TV917626 ADR917597:ADR917626 ANN917597:ANN917626 AXJ917597:AXJ917626 BHF917597:BHF917626 BRB917597:BRB917626 CAX917597:CAX917626 CKT917597:CKT917626 CUP917597:CUP917626 DEL917597:DEL917626 DOH917597:DOH917626 DYD917597:DYD917626 EHZ917597:EHZ917626 ERV917597:ERV917626 FBR917597:FBR917626 FLN917597:FLN917626 FVJ917597:FVJ917626 GFF917597:GFF917626 GPB917597:GPB917626 GYX917597:GYX917626 HIT917597:HIT917626 HSP917597:HSP917626 ICL917597:ICL917626 IMH917597:IMH917626 IWD917597:IWD917626 JFZ917597:JFZ917626 JPV917597:JPV917626 JZR917597:JZR917626 KJN917597:KJN917626 KTJ917597:KTJ917626 LDF917597:LDF917626 LNB917597:LNB917626 LWX917597:LWX917626 MGT917597:MGT917626 MQP917597:MQP917626 NAL917597:NAL917626 NKH917597:NKH917626 NUD917597:NUD917626 ODZ917597:ODZ917626 ONV917597:ONV917626 OXR917597:OXR917626 PHN917597:PHN917626 PRJ917597:PRJ917626 QBF917597:QBF917626 QLB917597:QLB917626 QUX917597:QUX917626 RET917597:RET917626 ROP917597:ROP917626 RYL917597:RYL917626 SIH917597:SIH917626 SSD917597:SSD917626 TBZ917597:TBZ917626 TLV917597:TLV917626 TVR917597:TVR917626 UFN917597:UFN917626 UPJ917597:UPJ917626 UZF917597:UZF917626 VJB917597:VJB917626 VSX917597:VSX917626 WCT917597:WCT917626 WMP917597:WMP917626 WWL917597:WWL917626 JZ983133:JZ983162 TV983133:TV983162 ADR983133:ADR983162 ANN983133:ANN983162 AXJ983133:AXJ983162 BHF983133:BHF983162 BRB983133:BRB983162 CAX983133:CAX983162 CKT983133:CKT983162 CUP983133:CUP983162 DEL983133:DEL983162 DOH983133:DOH983162 DYD983133:DYD983162 EHZ983133:EHZ983162 ERV983133:ERV983162 FBR983133:FBR983162 FLN983133:FLN983162 FVJ983133:FVJ983162 GFF983133:GFF983162 GPB983133:GPB983162 GYX983133:GYX983162 HIT983133:HIT983162 HSP983133:HSP983162 ICL983133:ICL983162 IMH983133:IMH983162 IWD983133:IWD983162 JFZ983133:JFZ983162 JPV983133:JPV983162 JZR983133:JZR983162 KJN983133:KJN983162 KTJ983133:KTJ983162 LDF983133:LDF983162 LNB983133:LNB983162 LWX983133:LWX983162 MGT983133:MGT983162 MQP983133:MQP983162 NAL983133:NAL983162 NKH983133:NKH983162 NUD983133:NUD983162 ODZ983133:ODZ983162 ONV983133:ONV983162 OXR983133:OXR983162 PHN983133:PHN983162 PRJ983133:PRJ983162 QBF983133:QBF983162 QLB983133:QLB983162 QUX983133:QUX983162 RET983133:RET983162 ROP983133:ROP983162 RYL983133:RYL983162 SIH983133:SIH983162 SSD983133:SSD983162 TBZ983133:TBZ983162 TLV983133:TLV983162 TVR983133:TVR983162 UFN983133:UFN983162 UPJ983133:UPJ983162 UZF983133:UZF983162 VJB983133:VJB983162 VSX983133:VSX983162 WCT983133:WCT983162 WWK23:WWK122 WMO23:WMO122 WCS23:WCS122 VSW23:VSW122 VJA23:VJA122 UZE23:UZE122 UPI23:UPI122 UFM23:UFM122 TVQ23:TVQ122 TLU23:TLU122 TBY23:TBY122 SSC23:SSC122 SIG23:SIG122 RYK23:RYK122 ROO23:ROO122 RES23:RES122 QUW23:QUW122 QLA23:QLA122 QBE23:QBE122 PRI23:PRI122 PHM23:PHM122 OXQ23:OXQ122 ONU23:ONU122 ODY23:ODY122 NUC23:NUC122 NKG23:NKG122 NAK23:NAK122 MQO23:MQO122 MGS23:MGS122 LWW23:LWW122 LNA23:LNA122 LDE23:LDE122 KTI23:KTI122 KJM23:KJM122 JZQ23:JZQ122 JPU23:JPU122 JFY23:JFY122 IWC23:IWC122 IMG23:IMG122 ICK23:ICK122 HSO23:HSO122 HIS23:HIS122 GYW23:GYW122 GPA23:GPA122 GFE23:GFE122 FVI23:FVI122 FLM23:FLM122 FBQ23:FBQ122 ERU23:ERU122 EHY23:EHY122 DYC23:DYC122 DOG23:DOG122 DEK23:DEK122 CUO23:CUO122 CKS23:CKS122 CAW23:CAW122 BRA23:BRA122 BHE23:BHE122 AXI23:AXI122 ANM23:ANM122 ADQ23:ADQ122 TU23:TU122 JY23:JY122" xr:uid="{D3C128A1-C19B-44EF-BABA-6145F74D7A57}">
      <formula1>#REF!</formula1>
    </dataValidation>
    <dataValidation type="list" allowBlank="1" showInputMessage="1" showErrorMessage="1" errorTitle="再入力" error="リストから選択願います。" promptTitle="性別" prompt="選択願います。_x000a_" sqref="WWJ983133:WWJ983162 TS23:TS122 ADO23:ADO122 ANK23:ANK122 AXG23:AXG122 BHC23:BHC122 BQY23:BQY122 CAU23:CAU122 CKQ23:CKQ122 CUM23:CUM122 DEI23:DEI122 DOE23:DOE122 DYA23:DYA122 EHW23:EHW122 ERS23:ERS122 FBO23:FBO122 FLK23:FLK122 FVG23:FVG122 GFC23:GFC122 GOY23:GOY122 GYU23:GYU122 HIQ23:HIQ122 HSM23:HSM122 ICI23:ICI122 IME23:IME122 IWA23:IWA122 JFW23:JFW122 JPS23:JPS122 JZO23:JZO122 KJK23:KJK122 KTG23:KTG122 LDC23:LDC122 LMY23:LMY122 LWU23:LWU122 MGQ23:MGQ122 MQM23:MQM122 NAI23:NAI122 NKE23:NKE122 NUA23:NUA122 ODW23:ODW122 ONS23:ONS122 OXO23:OXO122 PHK23:PHK122 PRG23:PRG122 QBC23:QBC122 QKY23:QKY122 QUU23:QUU122 REQ23:REQ122 ROM23:ROM122 RYI23:RYI122 SIE23:SIE122 SSA23:SSA122 TBW23:TBW122 TLS23:TLS122 TVO23:TVO122 UFK23:UFK122 UPG23:UPG122 UZC23:UZC122 VIY23:VIY122 VSU23:VSU122 WCQ23:WCQ122 WMM23:WMM122 WWI23:WWI122 JW23:JW122 WCR983133:WCR983162 VSV983133:VSV983162 VIZ983133:VIZ983162 UZD983133:UZD983162 UPH983133:UPH983162 UFL983133:UFL983162 TVP983133:TVP983162 TLT983133:TLT983162 TBX983133:TBX983162 SSB983133:SSB983162 SIF983133:SIF983162 RYJ983133:RYJ983162 RON983133:RON983162 RER983133:RER983162 QUV983133:QUV983162 QKZ983133:QKZ983162 QBD983133:QBD983162 PRH983133:PRH983162 PHL983133:PHL983162 OXP983133:OXP983162 ONT983133:ONT983162 ODX983133:ODX983162 NUB983133:NUB983162 NKF983133:NKF983162 NAJ983133:NAJ983162 MQN983133:MQN983162 MGR983133:MGR983162 LWV983133:LWV983162 LMZ983133:LMZ983162 LDD983133:LDD983162 KTH983133:KTH983162 KJL983133:KJL983162 JZP983133:JZP983162 JPT983133:JPT983162 JFX983133:JFX983162 IWB983133:IWB983162 IMF983133:IMF983162 ICJ983133:ICJ983162 HSN983133:HSN983162 HIR983133:HIR983162 GYV983133:GYV983162 GOZ983133:GOZ983162 GFD983133:GFD983162 FVH983133:FVH983162 FLL983133:FLL983162 FBP983133:FBP983162 ERT983133:ERT983162 EHX983133:EHX983162 DYB983133:DYB983162 DOF983133:DOF983162 DEJ983133:DEJ983162 CUN983133:CUN983162 CKR983133:CKR983162 CAV983133:CAV983162 BQZ983133:BQZ983162 BHD983133:BHD983162 AXH983133:AXH983162 ANL983133:ANL983162 ADP983133:ADP983162 TT983133:TT983162 JX983133:JX983162 WWJ917597:WWJ917626 WMN917597:WMN917626 WCR917597:WCR917626 VSV917597:VSV917626 VIZ917597:VIZ917626 UZD917597:UZD917626 UPH917597:UPH917626 UFL917597:UFL917626 TVP917597:TVP917626 TLT917597:TLT917626 TBX917597:TBX917626 SSB917597:SSB917626 SIF917597:SIF917626 RYJ917597:RYJ917626 RON917597:RON917626 RER917597:RER917626 QUV917597:QUV917626 QKZ917597:QKZ917626 QBD917597:QBD917626 PRH917597:PRH917626 PHL917597:PHL917626 OXP917597:OXP917626 ONT917597:ONT917626 ODX917597:ODX917626 NUB917597:NUB917626 NKF917597:NKF917626 NAJ917597:NAJ917626 MQN917597:MQN917626 MGR917597:MGR917626 LWV917597:LWV917626 LMZ917597:LMZ917626 LDD917597:LDD917626 KTH917597:KTH917626 KJL917597:KJL917626 JZP917597:JZP917626 JPT917597:JPT917626 JFX917597:JFX917626 IWB917597:IWB917626 IMF917597:IMF917626 ICJ917597:ICJ917626 HSN917597:HSN917626 HIR917597:HIR917626 GYV917597:GYV917626 GOZ917597:GOZ917626 GFD917597:GFD917626 FVH917597:FVH917626 FLL917597:FLL917626 FBP917597:FBP917626 ERT917597:ERT917626 EHX917597:EHX917626 DYB917597:DYB917626 DOF917597:DOF917626 DEJ917597:DEJ917626 CUN917597:CUN917626 CKR917597:CKR917626 CAV917597:CAV917626 BQZ917597:BQZ917626 BHD917597:BHD917626 AXH917597:AXH917626 ANL917597:ANL917626 ADP917597:ADP917626 TT917597:TT917626 JX917597:JX917626 WWJ852061:WWJ852090 WMN852061:WMN852090 WCR852061:WCR852090 VSV852061:VSV852090 VIZ852061:VIZ852090 UZD852061:UZD852090 UPH852061:UPH852090 UFL852061:UFL852090 TVP852061:TVP852090 TLT852061:TLT852090 TBX852061:TBX852090 SSB852061:SSB852090 SIF852061:SIF852090 RYJ852061:RYJ852090 RON852061:RON852090 RER852061:RER852090 QUV852061:QUV852090 QKZ852061:QKZ852090 QBD852061:QBD852090 PRH852061:PRH852090 PHL852061:PHL852090 OXP852061:OXP852090 ONT852061:ONT852090 ODX852061:ODX852090 NUB852061:NUB852090 NKF852061:NKF852090 NAJ852061:NAJ852090 MQN852061:MQN852090 MGR852061:MGR852090 LWV852061:LWV852090 LMZ852061:LMZ852090 LDD852061:LDD852090 KTH852061:KTH852090 KJL852061:KJL852090 JZP852061:JZP852090 JPT852061:JPT852090 JFX852061:JFX852090 IWB852061:IWB852090 IMF852061:IMF852090 ICJ852061:ICJ852090 HSN852061:HSN852090 HIR852061:HIR852090 GYV852061:GYV852090 GOZ852061:GOZ852090 GFD852061:GFD852090 FVH852061:FVH852090 FLL852061:FLL852090 FBP852061:FBP852090 ERT852061:ERT852090 EHX852061:EHX852090 DYB852061:DYB852090 DOF852061:DOF852090 DEJ852061:DEJ852090 CUN852061:CUN852090 CKR852061:CKR852090 CAV852061:CAV852090 BQZ852061:BQZ852090 BHD852061:BHD852090 AXH852061:AXH852090 ANL852061:ANL852090 ADP852061:ADP852090 TT852061:TT852090 JX852061:JX852090 WWJ786525:WWJ786554 WMN786525:WMN786554 WCR786525:WCR786554 VSV786525:VSV786554 VIZ786525:VIZ786554 UZD786525:UZD786554 UPH786525:UPH786554 UFL786525:UFL786554 TVP786525:TVP786554 TLT786525:TLT786554 TBX786525:TBX786554 SSB786525:SSB786554 SIF786525:SIF786554 RYJ786525:RYJ786554 RON786525:RON786554 RER786525:RER786554 QUV786525:QUV786554 QKZ786525:QKZ786554 QBD786525:QBD786554 PRH786525:PRH786554 PHL786525:PHL786554 OXP786525:OXP786554 ONT786525:ONT786554 ODX786525:ODX786554 NUB786525:NUB786554 NKF786525:NKF786554 NAJ786525:NAJ786554 MQN786525:MQN786554 MGR786525:MGR786554 LWV786525:LWV786554 LMZ786525:LMZ786554 LDD786525:LDD786554 KTH786525:KTH786554 KJL786525:KJL786554 JZP786525:JZP786554 JPT786525:JPT786554 JFX786525:JFX786554 IWB786525:IWB786554 IMF786525:IMF786554 ICJ786525:ICJ786554 HSN786525:HSN786554 HIR786525:HIR786554 GYV786525:GYV786554 GOZ786525:GOZ786554 GFD786525:GFD786554 FVH786525:FVH786554 FLL786525:FLL786554 FBP786525:FBP786554 ERT786525:ERT786554 EHX786525:EHX786554 DYB786525:DYB786554 DOF786525:DOF786554 DEJ786525:DEJ786554 CUN786525:CUN786554 CKR786525:CKR786554 CAV786525:CAV786554 BQZ786525:BQZ786554 BHD786525:BHD786554 AXH786525:AXH786554 ANL786525:ANL786554 ADP786525:ADP786554 TT786525:TT786554 JX786525:JX786554 WWJ720989:WWJ721018 WMN720989:WMN721018 WCR720989:WCR721018 VSV720989:VSV721018 VIZ720989:VIZ721018 UZD720989:UZD721018 UPH720989:UPH721018 UFL720989:UFL721018 TVP720989:TVP721018 TLT720989:TLT721018 TBX720989:TBX721018 SSB720989:SSB721018 SIF720989:SIF721018 RYJ720989:RYJ721018 RON720989:RON721018 RER720989:RER721018 QUV720989:QUV721018 QKZ720989:QKZ721018 QBD720989:QBD721018 PRH720989:PRH721018 PHL720989:PHL721018 OXP720989:OXP721018 ONT720989:ONT721018 ODX720989:ODX721018 NUB720989:NUB721018 NKF720989:NKF721018 NAJ720989:NAJ721018 MQN720989:MQN721018 MGR720989:MGR721018 LWV720989:LWV721018 LMZ720989:LMZ721018 LDD720989:LDD721018 KTH720989:KTH721018 KJL720989:KJL721018 JZP720989:JZP721018 JPT720989:JPT721018 JFX720989:JFX721018 IWB720989:IWB721018 IMF720989:IMF721018 ICJ720989:ICJ721018 HSN720989:HSN721018 HIR720989:HIR721018 GYV720989:GYV721018 GOZ720989:GOZ721018 GFD720989:GFD721018 FVH720989:FVH721018 FLL720989:FLL721018 FBP720989:FBP721018 ERT720989:ERT721018 EHX720989:EHX721018 DYB720989:DYB721018 DOF720989:DOF721018 DEJ720989:DEJ721018 CUN720989:CUN721018 CKR720989:CKR721018 CAV720989:CAV721018 BQZ720989:BQZ721018 BHD720989:BHD721018 AXH720989:AXH721018 ANL720989:ANL721018 ADP720989:ADP721018 TT720989:TT721018 JX720989:JX721018 WWJ655453:WWJ655482 WMN655453:WMN655482 WCR655453:WCR655482 VSV655453:VSV655482 VIZ655453:VIZ655482 UZD655453:UZD655482 UPH655453:UPH655482 UFL655453:UFL655482 TVP655453:TVP655482 TLT655453:TLT655482 TBX655453:TBX655482 SSB655453:SSB655482 SIF655453:SIF655482 RYJ655453:RYJ655482 RON655453:RON655482 RER655453:RER655482 QUV655453:QUV655482 QKZ655453:QKZ655482 QBD655453:QBD655482 PRH655453:PRH655482 PHL655453:PHL655482 OXP655453:OXP655482 ONT655453:ONT655482 ODX655453:ODX655482 NUB655453:NUB655482 NKF655453:NKF655482 NAJ655453:NAJ655482 MQN655453:MQN655482 MGR655453:MGR655482 LWV655453:LWV655482 LMZ655453:LMZ655482 LDD655453:LDD655482 KTH655453:KTH655482 KJL655453:KJL655482 JZP655453:JZP655482 JPT655453:JPT655482 JFX655453:JFX655482 IWB655453:IWB655482 IMF655453:IMF655482 ICJ655453:ICJ655482 HSN655453:HSN655482 HIR655453:HIR655482 GYV655453:GYV655482 GOZ655453:GOZ655482 GFD655453:GFD655482 FVH655453:FVH655482 FLL655453:FLL655482 FBP655453:FBP655482 ERT655453:ERT655482 EHX655453:EHX655482 DYB655453:DYB655482 DOF655453:DOF655482 DEJ655453:DEJ655482 CUN655453:CUN655482 CKR655453:CKR655482 CAV655453:CAV655482 BQZ655453:BQZ655482 BHD655453:BHD655482 AXH655453:AXH655482 ANL655453:ANL655482 ADP655453:ADP655482 TT655453:TT655482 JX655453:JX655482 WWJ589917:WWJ589946 WMN589917:WMN589946 WCR589917:WCR589946 VSV589917:VSV589946 VIZ589917:VIZ589946 UZD589917:UZD589946 UPH589917:UPH589946 UFL589917:UFL589946 TVP589917:TVP589946 TLT589917:TLT589946 TBX589917:TBX589946 SSB589917:SSB589946 SIF589917:SIF589946 RYJ589917:RYJ589946 RON589917:RON589946 RER589917:RER589946 QUV589917:QUV589946 QKZ589917:QKZ589946 QBD589917:QBD589946 PRH589917:PRH589946 PHL589917:PHL589946 OXP589917:OXP589946 ONT589917:ONT589946 ODX589917:ODX589946 NUB589917:NUB589946 NKF589917:NKF589946 NAJ589917:NAJ589946 MQN589917:MQN589946 MGR589917:MGR589946 LWV589917:LWV589946 LMZ589917:LMZ589946 LDD589917:LDD589946 KTH589917:KTH589946 KJL589917:KJL589946 JZP589917:JZP589946 JPT589917:JPT589946 JFX589917:JFX589946 IWB589917:IWB589946 IMF589917:IMF589946 ICJ589917:ICJ589946 HSN589917:HSN589946 HIR589917:HIR589946 GYV589917:GYV589946 GOZ589917:GOZ589946 GFD589917:GFD589946 FVH589917:FVH589946 FLL589917:FLL589946 FBP589917:FBP589946 ERT589917:ERT589946 EHX589917:EHX589946 DYB589917:DYB589946 DOF589917:DOF589946 DEJ589917:DEJ589946 CUN589917:CUN589946 CKR589917:CKR589946 CAV589917:CAV589946 BQZ589917:BQZ589946 BHD589917:BHD589946 AXH589917:AXH589946 ANL589917:ANL589946 ADP589917:ADP589946 TT589917:TT589946 JX589917:JX589946 WWJ524381:WWJ524410 WMN524381:WMN524410 WCR524381:WCR524410 VSV524381:VSV524410 VIZ524381:VIZ524410 UZD524381:UZD524410 UPH524381:UPH524410 UFL524381:UFL524410 TVP524381:TVP524410 TLT524381:TLT524410 TBX524381:TBX524410 SSB524381:SSB524410 SIF524381:SIF524410 RYJ524381:RYJ524410 RON524381:RON524410 RER524381:RER524410 QUV524381:QUV524410 QKZ524381:QKZ524410 QBD524381:QBD524410 PRH524381:PRH524410 PHL524381:PHL524410 OXP524381:OXP524410 ONT524381:ONT524410 ODX524381:ODX524410 NUB524381:NUB524410 NKF524381:NKF524410 NAJ524381:NAJ524410 MQN524381:MQN524410 MGR524381:MGR524410 LWV524381:LWV524410 LMZ524381:LMZ524410 LDD524381:LDD524410 KTH524381:KTH524410 KJL524381:KJL524410 JZP524381:JZP524410 JPT524381:JPT524410 JFX524381:JFX524410 IWB524381:IWB524410 IMF524381:IMF524410 ICJ524381:ICJ524410 HSN524381:HSN524410 HIR524381:HIR524410 GYV524381:GYV524410 GOZ524381:GOZ524410 GFD524381:GFD524410 FVH524381:FVH524410 FLL524381:FLL524410 FBP524381:FBP524410 ERT524381:ERT524410 EHX524381:EHX524410 DYB524381:DYB524410 DOF524381:DOF524410 DEJ524381:DEJ524410 CUN524381:CUN524410 CKR524381:CKR524410 CAV524381:CAV524410 BQZ524381:BQZ524410 BHD524381:BHD524410 AXH524381:AXH524410 ANL524381:ANL524410 ADP524381:ADP524410 TT524381:TT524410 JX524381:JX524410 WWJ458845:WWJ458874 WMN458845:WMN458874 WCR458845:WCR458874 VSV458845:VSV458874 VIZ458845:VIZ458874 UZD458845:UZD458874 UPH458845:UPH458874 UFL458845:UFL458874 TVP458845:TVP458874 TLT458845:TLT458874 TBX458845:TBX458874 SSB458845:SSB458874 SIF458845:SIF458874 RYJ458845:RYJ458874 RON458845:RON458874 RER458845:RER458874 QUV458845:QUV458874 QKZ458845:QKZ458874 QBD458845:QBD458874 PRH458845:PRH458874 PHL458845:PHL458874 OXP458845:OXP458874 ONT458845:ONT458874 ODX458845:ODX458874 NUB458845:NUB458874 NKF458845:NKF458874 NAJ458845:NAJ458874 MQN458845:MQN458874 MGR458845:MGR458874 LWV458845:LWV458874 LMZ458845:LMZ458874 LDD458845:LDD458874 KTH458845:KTH458874 KJL458845:KJL458874 JZP458845:JZP458874 JPT458845:JPT458874 JFX458845:JFX458874 IWB458845:IWB458874 IMF458845:IMF458874 ICJ458845:ICJ458874 HSN458845:HSN458874 HIR458845:HIR458874 GYV458845:GYV458874 GOZ458845:GOZ458874 GFD458845:GFD458874 FVH458845:FVH458874 FLL458845:FLL458874 FBP458845:FBP458874 ERT458845:ERT458874 EHX458845:EHX458874 DYB458845:DYB458874 DOF458845:DOF458874 DEJ458845:DEJ458874 CUN458845:CUN458874 CKR458845:CKR458874 CAV458845:CAV458874 BQZ458845:BQZ458874 BHD458845:BHD458874 AXH458845:AXH458874 ANL458845:ANL458874 ADP458845:ADP458874 TT458845:TT458874 JX458845:JX458874 WWJ393309:WWJ393338 WMN393309:WMN393338 WCR393309:WCR393338 VSV393309:VSV393338 VIZ393309:VIZ393338 UZD393309:UZD393338 UPH393309:UPH393338 UFL393309:UFL393338 TVP393309:TVP393338 TLT393309:TLT393338 TBX393309:TBX393338 SSB393309:SSB393338 SIF393309:SIF393338 RYJ393309:RYJ393338 RON393309:RON393338 RER393309:RER393338 QUV393309:QUV393338 QKZ393309:QKZ393338 QBD393309:QBD393338 PRH393309:PRH393338 PHL393309:PHL393338 OXP393309:OXP393338 ONT393309:ONT393338 ODX393309:ODX393338 NUB393309:NUB393338 NKF393309:NKF393338 NAJ393309:NAJ393338 MQN393309:MQN393338 MGR393309:MGR393338 LWV393309:LWV393338 LMZ393309:LMZ393338 LDD393309:LDD393338 KTH393309:KTH393338 KJL393309:KJL393338 JZP393309:JZP393338 JPT393309:JPT393338 JFX393309:JFX393338 IWB393309:IWB393338 IMF393309:IMF393338 ICJ393309:ICJ393338 HSN393309:HSN393338 HIR393309:HIR393338 GYV393309:GYV393338 GOZ393309:GOZ393338 GFD393309:GFD393338 FVH393309:FVH393338 FLL393309:FLL393338 FBP393309:FBP393338 ERT393309:ERT393338 EHX393309:EHX393338 DYB393309:DYB393338 DOF393309:DOF393338 DEJ393309:DEJ393338 CUN393309:CUN393338 CKR393309:CKR393338 CAV393309:CAV393338 BQZ393309:BQZ393338 BHD393309:BHD393338 AXH393309:AXH393338 ANL393309:ANL393338 ADP393309:ADP393338 TT393309:TT393338 JX393309:JX393338 WWJ327773:WWJ327802 WMN327773:WMN327802 WCR327773:WCR327802 VSV327773:VSV327802 VIZ327773:VIZ327802 UZD327773:UZD327802 UPH327773:UPH327802 UFL327773:UFL327802 TVP327773:TVP327802 TLT327773:TLT327802 TBX327773:TBX327802 SSB327773:SSB327802 SIF327773:SIF327802 RYJ327773:RYJ327802 RON327773:RON327802 RER327773:RER327802 QUV327773:QUV327802 QKZ327773:QKZ327802 QBD327773:QBD327802 PRH327773:PRH327802 PHL327773:PHL327802 OXP327773:OXP327802 ONT327773:ONT327802 ODX327773:ODX327802 NUB327773:NUB327802 NKF327773:NKF327802 NAJ327773:NAJ327802 MQN327773:MQN327802 MGR327773:MGR327802 LWV327773:LWV327802 LMZ327773:LMZ327802 LDD327773:LDD327802 KTH327773:KTH327802 KJL327773:KJL327802 JZP327773:JZP327802 JPT327773:JPT327802 JFX327773:JFX327802 IWB327773:IWB327802 IMF327773:IMF327802 ICJ327773:ICJ327802 HSN327773:HSN327802 HIR327773:HIR327802 GYV327773:GYV327802 GOZ327773:GOZ327802 GFD327773:GFD327802 FVH327773:FVH327802 FLL327773:FLL327802 FBP327773:FBP327802 ERT327773:ERT327802 EHX327773:EHX327802 DYB327773:DYB327802 DOF327773:DOF327802 DEJ327773:DEJ327802 CUN327773:CUN327802 CKR327773:CKR327802 CAV327773:CAV327802 BQZ327773:BQZ327802 BHD327773:BHD327802 AXH327773:AXH327802 ANL327773:ANL327802 ADP327773:ADP327802 TT327773:TT327802 JX327773:JX327802 WWJ262237:WWJ262266 WMN262237:WMN262266 WCR262237:WCR262266 VSV262237:VSV262266 VIZ262237:VIZ262266 UZD262237:UZD262266 UPH262237:UPH262266 UFL262237:UFL262266 TVP262237:TVP262266 TLT262237:TLT262266 TBX262237:TBX262266 SSB262237:SSB262266 SIF262237:SIF262266 RYJ262237:RYJ262266 RON262237:RON262266 RER262237:RER262266 QUV262237:QUV262266 QKZ262237:QKZ262266 QBD262237:QBD262266 PRH262237:PRH262266 PHL262237:PHL262266 OXP262237:OXP262266 ONT262237:ONT262266 ODX262237:ODX262266 NUB262237:NUB262266 NKF262237:NKF262266 NAJ262237:NAJ262266 MQN262237:MQN262266 MGR262237:MGR262266 LWV262237:LWV262266 LMZ262237:LMZ262266 LDD262237:LDD262266 KTH262237:KTH262266 KJL262237:KJL262266 JZP262237:JZP262266 JPT262237:JPT262266 JFX262237:JFX262266 IWB262237:IWB262266 IMF262237:IMF262266 ICJ262237:ICJ262266 HSN262237:HSN262266 HIR262237:HIR262266 GYV262237:GYV262266 GOZ262237:GOZ262266 GFD262237:GFD262266 FVH262237:FVH262266 FLL262237:FLL262266 FBP262237:FBP262266 ERT262237:ERT262266 EHX262237:EHX262266 DYB262237:DYB262266 DOF262237:DOF262266 DEJ262237:DEJ262266 CUN262237:CUN262266 CKR262237:CKR262266 CAV262237:CAV262266 BQZ262237:BQZ262266 BHD262237:BHD262266 AXH262237:AXH262266 ANL262237:ANL262266 ADP262237:ADP262266 TT262237:TT262266 JX262237:JX262266 WWJ196701:WWJ196730 WMN196701:WMN196730 WCR196701:WCR196730 VSV196701:VSV196730 VIZ196701:VIZ196730 UZD196701:UZD196730 UPH196701:UPH196730 UFL196701:UFL196730 TVP196701:TVP196730 TLT196701:TLT196730 TBX196701:TBX196730 SSB196701:SSB196730 SIF196701:SIF196730 RYJ196701:RYJ196730 RON196701:RON196730 RER196701:RER196730 QUV196701:QUV196730 QKZ196701:QKZ196730 QBD196701:QBD196730 PRH196701:PRH196730 PHL196701:PHL196730 OXP196701:OXP196730 ONT196701:ONT196730 ODX196701:ODX196730 NUB196701:NUB196730 NKF196701:NKF196730 NAJ196701:NAJ196730 MQN196701:MQN196730 MGR196701:MGR196730 LWV196701:LWV196730 LMZ196701:LMZ196730 LDD196701:LDD196730 KTH196701:KTH196730 KJL196701:KJL196730 JZP196701:JZP196730 JPT196701:JPT196730 JFX196701:JFX196730 IWB196701:IWB196730 IMF196701:IMF196730 ICJ196701:ICJ196730 HSN196701:HSN196730 HIR196701:HIR196730 GYV196701:GYV196730 GOZ196701:GOZ196730 GFD196701:GFD196730 FVH196701:FVH196730 FLL196701:FLL196730 FBP196701:FBP196730 ERT196701:ERT196730 EHX196701:EHX196730 DYB196701:DYB196730 DOF196701:DOF196730 DEJ196701:DEJ196730 CUN196701:CUN196730 CKR196701:CKR196730 CAV196701:CAV196730 BQZ196701:BQZ196730 BHD196701:BHD196730 AXH196701:AXH196730 ANL196701:ANL196730 ADP196701:ADP196730 TT196701:TT196730 JX196701:JX196730 WWJ131165:WWJ131194 WMN131165:WMN131194 WCR131165:WCR131194 VSV131165:VSV131194 VIZ131165:VIZ131194 UZD131165:UZD131194 UPH131165:UPH131194 UFL131165:UFL131194 TVP131165:TVP131194 TLT131165:TLT131194 TBX131165:TBX131194 SSB131165:SSB131194 SIF131165:SIF131194 RYJ131165:RYJ131194 RON131165:RON131194 RER131165:RER131194 QUV131165:QUV131194 QKZ131165:QKZ131194 QBD131165:QBD131194 PRH131165:PRH131194 PHL131165:PHL131194 OXP131165:OXP131194 ONT131165:ONT131194 ODX131165:ODX131194 NUB131165:NUB131194 NKF131165:NKF131194 NAJ131165:NAJ131194 MQN131165:MQN131194 MGR131165:MGR131194 LWV131165:LWV131194 LMZ131165:LMZ131194 LDD131165:LDD131194 KTH131165:KTH131194 KJL131165:KJL131194 JZP131165:JZP131194 JPT131165:JPT131194 JFX131165:JFX131194 IWB131165:IWB131194 IMF131165:IMF131194 ICJ131165:ICJ131194 HSN131165:HSN131194 HIR131165:HIR131194 GYV131165:GYV131194 GOZ131165:GOZ131194 GFD131165:GFD131194 FVH131165:FVH131194 FLL131165:FLL131194 FBP131165:FBP131194 ERT131165:ERT131194 EHX131165:EHX131194 DYB131165:DYB131194 DOF131165:DOF131194 DEJ131165:DEJ131194 CUN131165:CUN131194 CKR131165:CKR131194 CAV131165:CAV131194 BQZ131165:BQZ131194 BHD131165:BHD131194 AXH131165:AXH131194 ANL131165:ANL131194 ADP131165:ADP131194 TT131165:TT131194 JX131165:JX131194 WWJ65629:WWJ65658 WMN65629:WMN65658 WCR65629:WCR65658 VSV65629:VSV65658 VIZ65629:VIZ65658 UZD65629:UZD65658 UPH65629:UPH65658 UFL65629:UFL65658 TVP65629:TVP65658 TLT65629:TLT65658 TBX65629:TBX65658 SSB65629:SSB65658 SIF65629:SIF65658 RYJ65629:RYJ65658 RON65629:RON65658 RER65629:RER65658 QUV65629:QUV65658 QKZ65629:QKZ65658 QBD65629:QBD65658 PRH65629:PRH65658 PHL65629:PHL65658 OXP65629:OXP65658 ONT65629:ONT65658 ODX65629:ODX65658 NUB65629:NUB65658 NKF65629:NKF65658 NAJ65629:NAJ65658 MQN65629:MQN65658 MGR65629:MGR65658 LWV65629:LWV65658 LMZ65629:LMZ65658 LDD65629:LDD65658 KTH65629:KTH65658 KJL65629:KJL65658 JZP65629:JZP65658 JPT65629:JPT65658 JFX65629:JFX65658 IWB65629:IWB65658 IMF65629:IMF65658 ICJ65629:ICJ65658 HSN65629:HSN65658 HIR65629:HIR65658 GYV65629:GYV65658 GOZ65629:GOZ65658 GFD65629:GFD65658 FVH65629:FVH65658 FLL65629:FLL65658 FBP65629:FBP65658 ERT65629:ERT65658 EHX65629:EHX65658 DYB65629:DYB65658 DOF65629:DOF65658 DEJ65629:DEJ65658 CUN65629:CUN65658 CKR65629:CKR65658 CAV65629:CAV65658 BQZ65629:BQZ65658 BHD65629:BHD65658 AXH65629:AXH65658 ANL65629:ANL65658 ADP65629:ADP65658 TT65629:TT65658 JX65629:JX65658 WMN983133:WMN983162 P65629:P65658 P131165:P131194 P196701:P196730 P262237:P262266 P327773:P327802 P393309:P393338 P458845:P458874 P524381:P524410 P589917:P589946 P655453:P655482 P720989:P721018 P786525:P786554 P852061:P852090 P917597:P917626 P983133:P983162" xr:uid="{8E389685-7ED3-4CE6-88B1-1353B344BC97}">
      <formula1>$O$7:$O$9</formula1>
    </dataValidation>
    <dataValidation imeMode="halfKatakana" allowBlank="1" showInputMessage="1" showErrorMessage="1" sqref="J23:L122 N23:N122 AS23:AV122" xr:uid="{7117A926-BEEC-4D0F-B8A2-F44670B66995}"/>
    <dataValidation imeMode="off" allowBlank="1" showInputMessage="1" showErrorMessage="1" sqref="P23:P122 S23:S122 W23:X122 Z23:Z122 AW23:AW122 AH20:AN20 AL23:AL122 AG23:AG122 AI23:AI122 AD23:AD122" xr:uid="{035D9AB6-0E0D-41C8-AD6B-5023C58E737F}"/>
    <dataValidation imeMode="on" allowBlank="1" showInputMessage="1" showErrorMessage="1" sqref="M23:M122 BA23:BA122 U23:V122" xr:uid="{F6579218-D632-41B7-8B66-9E22968ADBAB}"/>
    <dataValidation imeMode="hiragana" allowBlank="1" showInputMessage="1" showErrorMessage="1" sqref="AP23:AR122 H23:I122 Y23:Y122 AA23:AA122" xr:uid="{758A7513-DEA4-4A34-817C-7419F468E871}"/>
  </dataValidations>
  <hyperlinks>
    <hyperlink ref="Z20" r:id="rId1" xr:uid="{710FC238-2542-43D0-972B-F0F5E20E758F}"/>
    <hyperlink ref="P18" r:id="rId2" xr:uid="{B8C69E4F-A7DA-4B4C-9DD9-4CF1EAB496C0}"/>
    <hyperlink ref="Z23" r:id="rId3" xr:uid="{2CB18155-C66C-4D86-8D9F-A3060C9CE1A9}"/>
  </hyperlinks>
  <pageMargins left="0.7" right="0.7" top="0.75" bottom="0.75" header="0.3" footer="0.3"/>
  <pageSetup paperSize="9" orientation="portrait"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84FD4244-3B02-4B52-9DD3-1C13F87AE2D3}">
          <x14:formula1>
            <xm:f>ﾘｽﾄ!$E$10:$E$12</xm:f>
          </x14:formula1>
          <xm:sqref>AZ23:AZ122</xm:sqref>
        </x14:dataValidation>
        <x14:dataValidation type="list" allowBlank="1" showInputMessage="1" showErrorMessage="1" xr:uid="{ABE1003D-9123-4386-9F40-4D107A7E8BE1}">
          <x14:formula1>
            <xm:f>ﾘｽﾄ!$D$13:$D$14</xm:f>
          </x14:formula1>
          <xm:sqref>AY23:AY122</xm:sqref>
        </x14:dataValidation>
        <x14:dataValidation type="list" allowBlank="1" showInputMessage="1" showErrorMessage="1" xr:uid="{D0DD6ABA-687B-4053-848C-694F221C0F3B}">
          <x14:formula1>
            <xm:f>ﾘｽﾄ!$N$3:$N$49</xm:f>
          </x14:formula1>
          <xm:sqref>T23:T122 Q16 AC23:AC122</xm:sqref>
        </x14:dataValidation>
        <x14:dataValidation type="list" allowBlank="1" showInputMessage="1" showErrorMessage="1" xr:uid="{2E4081DB-E388-4E3A-8431-62912B566055}">
          <x14:formula1>
            <xm:f>ﾘｽﾄ!$D$4:$D$5</xm:f>
          </x14:formula1>
          <xm:sqref>O23:O122</xm:sqref>
        </x14:dataValidation>
        <x14:dataValidation type="list" allowBlank="1" showInputMessage="1" showErrorMessage="1" xr:uid="{0B243BC4-0375-4581-8AB2-9ABCAB132FD3}">
          <x14:formula1>
            <xm:f>ﾘｽﾄ!$C$17:$C$20</xm:f>
          </x14:formula1>
          <xm:sqref>AX23:AX122</xm:sqref>
        </x14:dataValidation>
        <x14:dataValidation type="list" imeMode="off" allowBlank="1" showInputMessage="1" showErrorMessage="1" xr:uid="{A1F67606-AF8B-4730-BCFF-20A3443FF3CA}">
          <x14:formula1>
            <xm:f>ﾘｽﾄ!$A$3:$A$8</xm:f>
          </x14:formula1>
          <xm:sqref>AM23:AM122</xm:sqref>
        </x14:dataValidation>
        <x14:dataValidation type="list" imeMode="off" allowBlank="1" showInputMessage="1" showErrorMessage="1" xr:uid="{89A7735F-028F-4287-95C8-47FC4642335F}">
          <x14:formula1>
            <xm:f>ﾘｽﾄ!$A$3:$A$12</xm:f>
          </x14:formula1>
          <xm:sqref>AJ23:AK122 AN23:AN122</xm:sqref>
        </x14:dataValidation>
        <x14:dataValidation type="list" imeMode="off" allowBlank="1" showInputMessage="1" showErrorMessage="1" xr:uid="{DBD8FB16-E3DC-4AD0-A7B5-132A195E1F1A}">
          <x14:formula1>
            <xm:f>ﾘｽﾄ!$A$3:$A$5</xm:f>
          </x14:formula1>
          <xm:sqref>AH23:AH122</xm:sqref>
        </x14:dataValidation>
        <x14:dataValidation type="list" allowBlank="1" showInputMessage="1" showErrorMessage="1" xr:uid="{AA647450-8D10-4B9E-861F-1AB4AE60DA0E}">
          <x14:formula1>
            <xm:f>ﾘｽﾄ!$G$3:$G$39</xm:f>
          </x14:formula1>
          <xm:sqref>F23:F122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A3D23-469D-4E88-B58D-5302C994B7BE}">
  <sheetPr>
    <tabColor rgb="FFD2FFB3"/>
  </sheetPr>
  <dimension ref="A1:CG221"/>
  <sheetViews>
    <sheetView tabSelected="1" zoomScale="90" zoomScaleNormal="90" workbookViewId="0">
      <pane xSplit="15" topLeftCell="P1" activePane="topRight" state="frozen"/>
      <selection activeCell="AX23" sqref="AX23:AX122"/>
      <selection pane="topRight" activeCell="F3" sqref="F3:F11"/>
    </sheetView>
  </sheetViews>
  <sheetFormatPr defaultRowHeight="13.5"/>
  <cols>
    <col min="1" max="1" width="3.5" hidden="1" customWidth="1"/>
    <col min="2" max="2" width="21" hidden="1" customWidth="1"/>
    <col min="3" max="3" width="7.125" hidden="1" customWidth="1"/>
    <col min="4" max="4" width="5.625" customWidth="1"/>
    <col min="5" max="5" width="11.75" hidden="1" customWidth="1"/>
    <col min="6" max="6" width="29.625" style="1" customWidth="1"/>
    <col min="7" max="7" width="29.625" style="1" hidden="1" customWidth="1"/>
    <col min="8" max="11" width="14.25" style="1" customWidth="1"/>
    <col min="12" max="12" width="17.375" style="1" hidden="1" customWidth="1"/>
    <col min="13" max="13" width="26.375" style="2" hidden="1" customWidth="1"/>
    <col min="14" max="14" width="26.375" hidden="1" customWidth="1"/>
    <col min="15" max="15" width="7.75" customWidth="1"/>
    <col min="16" max="16" width="15" customWidth="1"/>
    <col min="17" max="17" width="8.75" customWidth="1"/>
    <col min="18" max="18" width="6.5" hidden="1" customWidth="1"/>
    <col min="19" max="19" width="11.375" customWidth="1"/>
    <col min="20" max="20" width="13.375" customWidth="1"/>
    <col min="21" max="22" width="33.375" customWidth="1"/>
    <col min="23" max="24" width="20.5" customWidth="1"/>
    <col min="25" max="25" width="18.125" customWidth="1"/>
    <col min="26" max="26" width="26.625" customWidth="1"/>
    <col min="27" max="27" width="16" customWidth="1"/>
    <col min="28" max="28" width="13.375" customWidth="1"/>
    <col min="29" max="29" width="13" customWidth="1"/>
    <col min="30" max="30" width="12.5" customWidth="1"/>
    <col min="31" max="32" width="18.875" customWidth="1"/>
    <col min="33" max="33" width="13.5" hidden="1" customWidth="1"/>
    <col min="34" max="34" width="3.5" customWidth="1"/>
    <col min="35" max="35" width="1.25" customWidth="1"/>
    <col min="36" max="37" width="3.5" customWidth="1"/>
    <col min="38" max="38" width="1.25" customWidth="1"/>
    <col min="39" max="40" width="3.5" customWidth="1"/>
    <col min="41" max="41" width="13.5" customWidth="1"/>
    <col min="42" max="43" width="13.375" hidden="1" customWidth="1"/>
    <col min="44" max="44" width="24.25" hidden="1" customWidth="1"/>
    <col min="45" max="46" width="13.375" hidden="1" customWidth="1"/>
    <col min="47" max="48" width="24.25" hidden="1" customWidth="1"/>
    <col min="49" max="49" width="17.5" style="1" hidden="1" customWidth="1"/>
    <col min="50" max="50" width="14.5" style="1" hidden="1" customWidth="1"/>
    <col min="51" max="51" width="12.5" style="1" hidden="1" customWidth="1"/>
    <col min="52" max="52" width="12.375" hidden="1" customWidth="1"/>
    <col min="53" max="53" width="22.75" hidden="1" customWidth="1"/>
    <col min="54" max="54" width="15" customWidth="1"/>
    <col min="55" max="56" width="17" style="8" customWidth="1"/>
    <col min="57" max="57" width="18.875" style="8" customWidth="1"/>
    <col min="58" max="59" width="14" style="8" customWidth="1"/>
    <col min="60" max="62" width="17" style="8" customWidth="1"/>
    <col min="63" max="63" width="21.125" style="8" customWidth="1"/>
    <col min="64" max="64" width="9" style="8" customWidth="1"/>
    <col min="65" max="85" width="8.875" style="8"/>
    <col min="277" max="277" width="11.5" customWidth="1"/>
    <col min="278" max="278" width="5.625" customWidth="1"/>
    <col min="279" max="279" width="11.75" customWidth="1"/>
    <col min="280" max="280" width="4.625" customWidth="1"/>
    <col min="281" max="281" width="36.75" customWidth="1"/>
    <col min="282" max="282" width="13.875" customWidth="1"/>
    <col min="283" max="283" width="12.5" customWidth="1"/>
    <col min="285" max="285" width="11.625" bestFit="1" customWidth="1"/>
    <col min="289" max="289" width="22.125" customWidth="1"/>
    <col min="290" max="290" width="17.625" customWidth="1"/>
    <col min="291" max="291" width="16.375" customWidth="1"/>
    <col min="292" max="292" width="13.5" customWidth="1"/>
    <col min="293" max="293" width="7.625" customWidth="1"/>
    <col min="294" max="294" width="9.625" customWidth="1"/>
    <col min="295" max="295" width="12.875" customWidth="1"/>
    <col min="296" max="297" width="12.5" customWidth="1"/>
    <col min="304" max="304" width="13.375" customWidth="1"/>
    <col min="533" max="533" width="11.5" customWidth="1"/>
    <col min="534" max="534" width="5.625" customWidth="1"/>
    <col min="535" max="535" width="11.75" customWidth="1"/>
    <col min="536" max="536" width="4.625" customWidth="1"/>
    <col min="537" max="537" width="36.75" customWidth="1"/>
    <col min="538" max="538" width="13.875" customWidth="1"/>
    <col min="539" max="539" width="12.5" customWidth="1"/>
    <col min="541" max="541" width="11.625" bestFit="1" customWidth="1"/>
    <col min="545" max="545" width="22.125" customWidth="1"/>
    <col min="546" max="546" width="17.625" customWidth="1"/>
    <col min="547" max="547" width="16.375" customWidth="1"/>
    <col min="548" max="548" width="13.5" customWidth="1"/>
    <col min="549" max="549" width="7.625" customWidth="1"/>
    <col min="550" max="550" width="9.625" customWidth="1"/>
    <col min="551" max="551" width="12.875" customWidth="1"/>
    <col min="552" max="553" width="12.5" customWidth="1"/>
    <col min="560" max="560" width="13.375" customWidth="1"/>
    <col min="789" max="789" width="11.5" customWidth="1"/>
    <col min="790" max="790" width="5.625" customWidth="1"/>
    <col min="791" max="791" width="11.75" customWidth="1"/>
    <col min="792" max="792" width="4.625" customWidth="1"/>
    <col min="793" max="793" width="36.75" customWidth="1"/>
    <col min="794" max="794" width="13.875" customWidth="1"/>
    <col min="795" max="795" width="12.5" customWidth="1"/>
    <col min="797" max="797" width="11.625" bestFit="1" customWidth="1"/>
    <col min="801" max="801" width="22.125" customWidth="1"/>
    <col min="802" max="802" width="17.625" customWidth="1"/>
    <col min="803" max="803" width="16.375" customWidth="1"/>
    <col min="804" max="804" width="13.5" customWidth="1"/>
    <col min="805" max="805" width="7.625" customWidth="1"/>
    <col min="806" max="806" width="9.625" customWidth="1"/>
    <col min="807" max="807" width="12.875" customWidth="1"/>
    <col min="808" max="809" width="12.5" customWidth="1"/>
    <col min="816" max="816" width="13.375" customWidth="1"/>
    <col min="1045" max="1045" width="11.5" customWidth="1"/>
    <col min="1046" max="1046" width="5.625" customWidth="1"/>
    <col min="1047" max="1047" width="11.75" customWidth="1"/>
    <col min="1048" max="1048" width="4.625" customWidth="1"/>
    <col min="1049" max="1049" width="36.75" customWidth="1"/>
    <col min="1050" max="1050" width="13.875" customWidth="1"/>
    <col min="1051" max="1051" width="12.5" customWidth="1"/>
    <col min="1053" max="1053" width="11.625" bestFit="1" customWidth="1"/>
    <col min="1057" max="1057" width="22.125" customWidth="1"/>
    <col min="1058" max="1058" width="17.625" customWidth="1"/>
    <col min="1059" max="1059" width="16.375" customWidth="1"/>
    <col min="1060" max="1060" width="13.5" customWidth="1"/>
    <col min="1061" max="1061" width="7.625" customWidth="1"/>
    <col min="1062" max="1062" width="9.625" customWidth="1"/>
    <col min="1063" max="1063" width="12.875" customWidth="1"/>
    <col min="1064" max="1065" width="12.5" customWidth="1"/>
    <col min="1072" max="1072" width="13.375" customWidth="1"/>
    <col min="1301" max="1301" width="11.5" customWidth="1"/>
    <col min="1302" max="1302" width="5.625" customWidth="1"/>
    <col min="1303" max="1303" width="11.75" customWidth="1"/>
    <col min="1304" max="1304" width="4.625" customWidth="1"/>
    <col min="1305" max="1305" width="36.75" customWidth="1"/>
    <col min="1306" max="1306" width="13.875" customWidth="1"/>
    <col min="1307" max="1307" width="12.5" customWidth="1"/>
    <col min="1309" max="1309" width="11.625" bestFit="1" customWidth="1"/>
    <col min="1313" max="1313" width="22.125" customWidth="1"/>
    <col min="1314" max="1314" width="17.625" customWidth="1"/>
    <col min="1315" max="1315" width="16.375" customWidth="1"/>
    <col min="1316" max="1316" width="13.5" customWidth="1"/>
    <col min="1317" max="1317" width="7.625" customWidth="1"/>
    <col min="1318" max="1318" width="9.625" customWidth="1"/>
    <col min="1319" max="1319" width="12.875" customWidth="1"/>
    <col min="1320" max="1321" width="12.5" customWidth="1"/>
    <col min="1328" max="1328" width="13.375" customWidth="1"/>
    <col min="1557" max="1557" width="11.5" customWidth="1"/>
    <col min="1558" max="1558" width="5.625" customWidth="1"/>
    <col min="1559" max="1559" width="11.75" customWidth="1"/>
    <col min="1560" max="1560" width="4.625" customWidth="1"/>
    <col min="1561" max="1561" width="36.75" customWidth="1"/>
    <col min="1562" max="1562" width="13.875" customWidth="1"/>
    <col min="1563" max="1563" width="12.5" customWidth="1"/>
    <col min="1565" max="1565" width="11.625" bestFit="1" customWidth="1"/>
    <col min="1569" max="1569" width="22.125" customWidth="1"/>
    <col min="1570" max="1570" width="17.625" customWidth="1"/>
    <col min="1571" max="1571" width="16.375" customWidth="1"/>
    <col min="1572" max="1572" width="13.5" customWidth="1"/>
    <col min="1573" max="1573" width="7.625" customWidth="1"/>
    <col min="1574" max="1574" width="9.625" customWidth="1"/>
    <col min="1575" max="1575" width="12.875" customWidth="1"/>
    <col min="1576" max="1577" width="12.5" customWidth="1"/>
    <col min="1584" max="1584" width="13.375" customWidth="1"/>
    <col min="1813" max="1813" width="11.5" customWidth="1"/>
    <col min="1814" max="1814" width="5.625" customWidth="1"/>
    <col min="1815" max="1815" width="11.75" customWidth="1"/>
    <col min="1816" max="1816" width="4.625" customWidth="1"/>
    <col min="1817" max="1817" width="36.75" customWidth="1"/>
    <col min="1818" max="1818" width="13.875" customWidth="1"/>
    <col min="1819" max="1819" width="12.5" customWidth="1"/>
    <col min="1821" max="1821" width="11.625" bestFit="1" customWidth="1"/>
    <col min="1825" max="1825" width="22.125" customWidth="1"/>
    <col min="1826" max="1826" width="17.625" customWidth="1"/>
    <col min="1827" max="1827" width="16.375" customWidth="1"/>
    <col min="1828" max="1828" width="13.5" customWidth="1"/>
    <col min="1829" max="1829" width="7.625" customWidth="1"/>
    <col min="1830" max="1830" width="9.625" customWidth="1"/>
    <col min="1831" max="1831" width="12.875" customWidth="1"/>
    <col min="1832" max="1833" width="12.5" customWidth="1"/>
    <col min="1840" max="1840" width="13.375" customWidth="1"/>
    <col min="2069" max="2069" width="11.5" customWidth="1"/>
    <col min="2070" max="2070" width="5.625" customWidth="1"/>
    <col min="2071" max="2071" width="11.75" customWidth="1"/>
    <col min="2072" max="2072" width="4.625" customWidth="1"/>
    <col min="2073" max="2073" width="36.75" customWidth="1"/>
    <col min="2074" max="2074" width="13.875" customWidth="1"/>
    <col min="2075" max="2075" width="12.5" customWidth="1"/>
    <col min="2077" max="2077" width="11.625" bestFit="1" customWidth="1"/>
    <col min="2081" max="2081" width="22.125" customWidth="1"/>
    <col min="2082" max="2082" width="17.625" customWidth="1"/>
    <col min="2083" max="2083" width="16.375" customWidth="1"/>
    <col min="2084" max="2084" width="13.5" customWidth="1"/>
    <col min="2085" max="2085" width="7.625" customWidth="1"/>
    <col min="2086" max="2086" width="9.625" customWidth="1"/>
    <col min="2087" max="2087" width="12.875" customWidth="1"/>
    <col min="2088" max="2089" width="12.5" customWidth="1"/>
    <col min="2096" max="2096" width="13.375" customWidth="1"/>
    <col min="2325" max="2325" width="11.5" customWidth="1"/>
    <col min="2326" max="2326" width="5.625" customWidth="1"/>
    <col min="2327" max="2327" width="11.75" customWidth="1"/>
    <col min="2328" max="2328" width="4.625" customWidth="1"/>
    <col min="2329" max="2329" width="36.75" customWidth="1"/>
    <col min="2330" max="2330" width="13.875" customWidth="1"/>
    <col min="2331" max="2331" width="12.5" customWidth="1"/>
    <col min="2333" max="2333" width="11.625" bestFit="1" customWidth="1"/>
    <col min="2337" max="2337" width="22.125" customWidth="1"/>
    <col min="2338" max="2338" width="17.625" customWidth="1"/>
    <col min="2339" max="2339" width="16.375" customWidth="1"/>
    <col min="2340" max="2340" width="13.5" customWidth="1"/>
    <col min="2341" max="2341" width="7.625" customWidth="1"/>
    <col min="2342" max="2342" width="9.625" customWidth="1"/>
    <col min="2343" max="2343" width="12.875" customWidth="1"/>
    <col min="2344" max="2345" width="12.5" customWidth="1"/>
    <col min="2352" max="2352" width="13.375" customWidth="1"/>
    <col min="2581" max="2581" width="11.5" customWidth="1"/>
    <col min="2582" max="2582" width="5.625" customWidth="1"/>
    <col min="2583" max="2583" width="11.75" customWidth="1"/>
    <col min="2584" max="2584" width="4.625" customWidth="1"/>
    <col min="2585" max="2585" width="36.75" customWidth="1"/>
    <col min="2586" max="2586" width="13.875" customWidth="1"/>
    <col min="2587" max="2587" width="12.5" customWidth="1"/>
    <col min="2589" max="2589" width="11.625" bestFit="1" customWidth="1"/>
    <col min="2593" max="2593" width="22.125" customWidth="1"/>
    <col min="2594" max="2594" width="17.625" customWidth="1"/>
    <col min="2595" max="2595" width="16.375" customWidth="1"/>
    <col min="2596" max="2596" width="13.5" customWidth="1"/>
    <col min="2597" max="2597" width="7.625" customWidth="1"/>
    <col min="2598" max="2598" width="9.625" customWidth="1"/>
    <col min="2599" max="2599" width="12.875" customWidth="1"/>
    <col min="2600" max="2601" width="12.5" customWidth="1"/>
    <col min="2608" max="2608" width="13.375" customWidth="1"/>
    <col min="2837" max="2837" width="11.5" customWidth="1"/>
    <col min="2838" max="2838" width="5.625" customWidth="1"/>
    <col min="2839" max="2839" width="11.75" customWidth="1"/>
    <col min="2840" max="2840" width="4.625" customWidth="1"/>
    <col min="2841" max="2841" width="36.75" customWidth="1"/>
    <col min="2842" max="2842" width="13.875" customWidth="1"/>
    <col min="2843" max="2843" width="12.5" customWidth="1"/>
    <col min="2845" max="2845" width="11.625" bestFit="1" customWidth="1"/>
    <col min="2849" max="2849" width="22.125" customWidth="1"/>
    <col min="2850" max="2850" width="17.625" customWidth="1"/>
    <col min="2851" max="2851" width="16.375" customWidth="1"/>
    <col min="2852" max="2852" width="13.5" customWidth="1"/>
    <col min="2853" max="2853" width="7.625" customWidth="1"/>
    <col min="2854" max="2854" width="9.625" customWidth="1"/>
    <col min="2855" max="2855" width="12.875" customWidth="1"/>
    <col min="2856" max="2857" width="12.5" customWidth="1"/>
    <col min="2864" max="2864" width="13.375" customWidth="1"/>
    <col min="3093" max="3093" width="11.5" customWidth="1"/>
    <col min="3094" max="3094" width="5.625" customWidth="1"/>
    <col min="3095" max="3095" width="11.75" customWidth="1"/>
    <col min="3096" max="3096" width="4.625" customWidth="1"/>
    <col min="3097" max="3097" width="36.75" customWidth="1"/>
    <col min="3098" max="3098" width="13.875" customWidth="1"/>
    <col min="3099" max="3099" width="12.5" customWidth="1"/>
    <col min="3101" max="3101" width="11.625" bestFit="1" customWidth="1"/>
    <col min="3105" max="3105" width="22.125" customWidth="1"/>
    <col min="3106" max="3106" width="17.625" customWidth="1"/>
    <col min="3107" max="3107" width="16.375" customWidth="1"/>
    <col min="3108" max="3108" width="13.5" customWidth="1"/>
    <col min="3109" max="3109" width="7.625" customWidth="1"/>
    <col min="3110" max="3110" width="9.625" customWidth="1"/>
    <col min="3111" max="3111" width="12.875" customWidth="1"/>
    <col min="3112" max="3113" width="12.5" customWidth="1"/>
    <col min="3120" max="3120" width="13.375" customWidth="1"/>
    <col min="3349" max="3349" width="11.5" customWidth="1"/>
    <col min="3350" max="3350" width="5.625" customWidth="1"/>
    <col min="3351" max="3351" width="11.75" customWidth="1"/>
    <col min="3352" max="3352" width="4.625" customWidth="1"/>
    <col min="3353" max="3353" width="36.75" customWidth="1"/>
    <col min="3354" max="3354" width="13.875" customWidth="1"/>
    <col min="3355" max="3355" width="12.5" customWidth="1"/>
    <col min="3357" max="3357" width="11.625" bestFit="1" customWidth="1"/>
    <col min="3361" max="3361" width="22.125" customWidth="1"/>
    <col min="3362" max="3362" width="17.625" customWidth="1"/>
    <col min="3363" max="3363" width="16.375" customWidth="1"/>
    <col min="3364" max="3364" width="13.5" customWidth="1"/>
    <col min="3365" max="3365" width="7.625" customWidth="1"/>
    <col min="3366" max="3366" width="9.625" customWidth="1"/>
    <col min="3367" max="3367" width="12.875" customWidth="1"/>
    <col min="3368" max="3369" width="12.5" customWidth="1"/>
    <col min="3376" max="3376" width="13.375" customWidth="1"/>
    <col min="3605" max="3605" width="11.5" customWidth="1"/>
    <col min="3606" max="3606" width="5.625" customWidth="1"/>
    <col min="3607" max="3607" width="11.75" customWidth="1"/>
    <col min="3608" max="3608" width="4.625" customWidth="1"/>
    <col min="3609" max="3609" width="36.75" customWidth="1"/>
    <col min="3610" max="3610" width="13.875" customWidth="1"/>
    <col min="3611" max="3611" width="12.5" customWidth="1"/>
    <col min="3613" max="3613" width="11.625" bestFit="1" customWidth="1"/>
    <col min="3617" max="3617" width="22.125" customWidth="1"/>
    <col min="3618" max="3618" width="17.625" customWidth="1"/>
    <col min="3619" max="3619" width="16.375" customWidth="1"/>
    <col min="3620" max="3620" width="13.5" customWidth="1"/>
    <col min="3621" max="3621" width="7.625" customWidth="1"/>
    <col min="3622" max="3622" width="9.625" customWidth="1"/>
    <col min="3623" max="3623" width="12.875" customWidth="1"/>
    <col min="3624" max="3625" width="12.5" customWidth="1"/>
    <col min="3632" max="3632" width="13.375" customWidth="1"/>
    <col min="3861" max="3861" width="11.5" customWidth="1"/>
    <col min="3862" max="3862" width="5.625" customWidth="1"/>
    <col min="3863" max="3863" width="11.75" customWidth="1"/>
    <col min="3864" max="3864" width="4.625" customWidth="1"/>
    <col min="3865" max="3865" width="36.75" customWidth="1"/>
    <col min="3866" max="3866" width="13.875" customWidth="1"/>
    <col min="3867" max="3867" width="12.5" customWidth="1"/>
    <col min="3869" max="3869" width="11.625" bestFit="1" customWidth="1"/>
    <col min="3873" max="3873" width="22.125" customWidth="1"/>
    <col min="3874" max="3874" width="17.625" customWidth="1"/>
    <col min="3875" max="3875" width="16.375" customWidth="1"/>
    <col min="3876" max="3876" width="13.5" customWidth="1"/>
    <col min="3877" max="3877" width="7.625" customWidth="1"/>
    <col min="3878" max="3878" width="9.625" customWidth="1"/>
    <col min="3879" max="3879" width="12.875" customWidth="1"/>
    <col min="3880" max="3881" width="12.5" customWidth="1"/>
    <col min="3888" max="3888" width="13.375" customWidth="1"/>
    <col min="4117" max="4117" width="11.5" customWidth="1"/>
    <col min="4118" max="4118" width="5.625" customWidth="1"/>
    <col min="4119" max="4119" width="11.75" customWidth="1"/>
    <col min="4120" max="4120" width="4.625" customWidth="1"/>
    <col min="4121" max="4121" width="36.75" customWidth="1"/>
    <col min="4122" max="4122" width="13.875" customWidth="1"/>
    <col min="4123" max="4123" width="12.5" customWidth="1"/>
    <col min="4125" max="4125" width="11.625" bestFit="1" customWidth="1"/>
    <col min="4129" max="4129" width="22.125" customWidth="1"/>
    <col min="4130" max="4130" width="17.625" customWidth="1"/>
    <col min="4131" max="4131" width="16.375" customWidth="1"/>
    <col min="4132" max="4132" width="13.5" customWidth="1"/>
    <col min="4133" max="4133" width="7.625" customWidth="1"/>
    <col min="4134" max="4134" width="9.625" customWidth="1"/>
    <col min="4135" max="4135" width="12.875" customWidth="1"/>
    <col min="4136" max="4137" width="12.5" customWidth="1"/>
    <col min="4144" max="4144" width="13.375" customWidth="1"/>
    <col min="4373" max="4373" width="11.5" customWidth="1"/>
    <col min="4374" max="4374" width="5.625" customWidth="1"/>
    <col min="4375" max="4375" width="11.75" customWidth="1"/>
    <col min="4376" max="4376" width="4.625" customWidth="1"/>
    <col min="4377" max="4377" width="36.75" customWidth="1"/>
    <col min="4378" max="4378" width="13.875" customWidth="1"/>
    <col min="4379" max="4379" width="12.5" customWidth="1"/>
    <col min="4381" max="4381" width="11.625" bestFit="1" customWidth="1"/>
    <col min="4385" max="4385" width="22.125" customWidth="1"/>
    <col min="4386" max="4386" width="17.625" customWidth="1"/>
    <col min="4387" max="4387" width="16.375" customWidth="1"/>
    <col min="4388" max="4388" width="13.5" customWidth="1"/>
    <col min="4389" max="4389" width="7.625" customWidth="1"/>
    <col min="4390" max="4390" width="9.625" customWidth="1"/>
    <col min="4391" max="4391" width="12.875" customWidth="1"/>
    <col min="4392" max="4393" width="12.5" customWidth="1"/>
    <col min="4400" max="4400" width="13.375" customWidth="1"/>
    <col min="4629" max="4629" width="11.5" customWidth="1"/>
    <col min="4630" max="4630" width="5.625" customWidth="1"/>
    <col min="4631" max="4631" width="11.75" customWidth="1"/>
    <col min="4632" max="4632" width="4.625" customWidth="1"/>
    <col min="4633" max="4633" width="36.75" customWidth="1"/>
    <col min="4634" max="4634" width="13.875" customWidth="1"/>
    <col min="4635" max="4635" width="12.5" customWidth="1"/>
    <col min="4637" max="4637" width="11.625" bestFit="1" customWidth="1"/>
    <col min="4641" max="4641" width="22.125" customWidth="1"/>
    <col min="4642" max="4642" width="17.625" customWidth="1"/>
    <col min="4643" max="4643" width="16.375" customWidth="1"/>
    <col min="4644" max="4644" width="13.5" customWidth="1"/>
    <col min="4645" max="4645" width="7.625" customWidth="1"/>
    <col min="4646" max="4646" width="9.625" customWidth="1"/>
    <col min="4647" max="4647" width="12.875" customWidth="1"/>
    <col min="4648" max="4649" width="12.5" customWidth="1"/>
    <col min="4656" max="4656" width="13.375" customWidth="1"/>
    <col min="4885" max="4885" width="11.5" customWidth="1"/>
    <col min="4886" max="4886" width="5.625" customWidth="1"/>
    <col min="4887" max="4887" width="11.75" customWidth="1"/>
    <col min="4888" max="4888" width="4.625" customWidth="1"/>
    <col min="4889" max="4889" width="36.75" customWidth="1"/>
    <col min="4890" max="4890" width="13.875" customWidth="1"/>
    <col min="4891" max="4891" width="12.5" customWidth="1"/>
    <col min="4893" max="4893" width="11.625" bestFit="1" customWidth="1"/>
    <col min="4897" max="4897" width="22.125" customWidth="1"/>
    <col min="4898" max="4898" width="17.625" customWidth="1"/>
    <col min="4899" max="4899" width="16.375" customWidth="1"/>
    <col min="4900" max="4900" width="13.5" customWidth="1"/>
    <col min="4901" max="4901" width="7.625" customWidth="1"/>
    <col min="4902" max="4902" width="9.625" customWidth="1"/>
    <col min="4903" max="4903" width="12.875" customWidth="1"/>
    <col min="4904" max="4905" width="12.5" customWidth="1"/>
    <col min="4912" max="4912" width="13.375" customWidth="1"/>
    <col min="5141" max="5141" width="11.5" customWidth="1"/>
    <col min="5142" max="5142" width="5.625" customWidth="1"/>
    <col min="5143" max="5143" width="11.75" customWidth="1"/>
    <col min="5144" max="5144" width="4.625" customWidth="1"/>
    <col min="5145" max="5145" width="36.75" customWidth="1"/>
    <col min="5146" max="5146" width="13.875" customWidth="1"/>
    <col min="5147" max="5147" width="12.5" customWidth="1"/>
    <col min="5149" max="5149" width="11.625" bestFit="1" customWidth="1"/>
    <col min="5153" max="5153" width="22.125" customWidth="1"/>
    <col min="5154" max="5154" width="17.625" customWidth="1"/>
    <col min="5155" max="5155" width="16.375" customWidth="1"/>
    <col min="5156" max="5156" width="13.5" customWidth="1"/>
    <col min="5157" max="5157" width="7.625" customWidth="1"/>
    <col min="5158" max="5158" width="9.625" customWidth="1"/>
    <col min="5159" max="5159" width="12.875" customWidth="1"/>
    <col min="5160" max="5161" width="12.5" customWidth="1"/>
    <col min="5168" max="5168" width="13.375" customWidth="1"/>
    <col min="5397" max="5397" width="11.5" customWidth="1"/>
    <col min="5398" max="5398" width="5.625" customWidth="1"/>
    <col min="5399" max="5399" width="11.75" customWidth="1"/>
    <col min="5400" max="5400" width="4.625" customWidth="1"/>
    <col min="5401" max="5401" width="36.75" customWidth="1"/>
    <col min="5402" max="5402" width="13.875" customWidth="1"/>
    <col min="5403" max="5403" width="12.5" customWidth="1"/>
    <col min="5405" max="5405" width="11.625" bestFit="1" customWidth="1"/>
    <col min="5409" max="5409" width="22.125" customWidth="1"/>
    <col min="5410" max="5410" width="17.625" customWidth="1"/>
    <col min="5411" max="5411" width="16.375" customWidth="1"/>
    <col min="5412" max="5412" width="13.5" customWidth="1"/>
    <col min="5413" max="5413" width="7.625" customWidth="1"/>
    <col min="5414" max="5414" width="9.625" customWidth="1"/>
    <col min="5415" max="5415" width="12.875" customWidth="1"/>
    <col min="5416" max="5417" width="12.5" customWidth="1"/>
    <col min="5424" max="5424" width="13.375" customWidth="1"/>
    <col min="5653" max="5653" width="11.5" customWidth="1"/>
    <col min="5654" max="5654" width="5.625" customWidth="1"/>
    <col min="5655" max="5655" width="11.75" customWidth="1"/>
    <col min="5656" max="5656" width="4.625" customWidth="1"/>
    <col min="5657" max="5657" width="36.75" customWidth="1"/>
    <col min="5658" max="5658" width="13.875" customWidth="1"/>
    <col min="5659" max="5659" width="12.5" customWidth="1"/>
    <col min="5661" max="5661" width="11.625" bestFit="1" customWidth="1"/>
    <col min="5665" max="5665" width="22.125" customWidth="1"/>
    <col min="5666" max="5666" width="17.625" customWidth="1"/>
    <col min="5667" max="5667" width="16.375" customWidth="1"/>
    <col min="5668" max="5668" width="13.5" customWidth="1"/>
    <col min="5669" max="5669" width="7.625" customWidth="1"/>
    <col min="5670" max="5670" width="9.625" customWidth="1"/>
    <col min="5671" max="5671" width="12.875" customWidth="1"/>
    <col min="5672" max="5673" width="12.5" customWidth="1"/>
    <col min="5680" max="5680" width="13.375" customWidth="1"/>
    <col min="5909" max="5909" width="11.5" customWidth="1"/>
    <col min="5910" max="5910" width="5.625" customWidth="1"/>
    <col min="5911" max="5911" width="11.75" customWidth="1"/>
    <col min="5912" max="5912" width="4.625" customWidth="1"/>
    <col min="5913" max="5913" width="36.75" customWidth="1"/>
    <col min="5914" max="5914" width="13.875" customWidth="1"/>
    <col min="5915" max="5915" width="12.5" customWidth="1"/>
    <col min="5917" max="5917" width="11.625" bestFit="1" customWidth="1"/>
    <col min="5921" max="5921" width="22.125" customWidth="1"/>
    <col min="5922" max="5922" width="17.625" customWidth="1"/>
    <col min="5923" max="5923" width="16.375" customWidth="1"/>
    <col min="5924" max="5924" width="13.5" customWidth="1"/>
    <col min="5925" max="5925" width="7.625" customWidth="1"/>
    <col min="5926" max="5926" width="9.625" customWidth="1"/>
    <col min="5927" max="5927" width="12.875" customWidth="1"/>
    <col min="5928" max="5929" width="12.5" customWidth="1"/>
    <col min="5936" max="5936" width="13.375" customWidth="1"/>
    <col min="6165" max="6165" width="11.5" customWidth="1"/>
    <col min="6166" max="6166" width="5.625" customWidth="1"/>
    <col min="6167" max="6167" width="11.75" customWidth="1"/>
    <col min="6168" max="6168" width="4.625" customWidth="1"/>
    <col min="6169" max="6169" width="36.75" customWidth="1"/>
    <col min="6170" max="6170" width="13.875" customWidth="1"/>
    <col min="6171" max="6171" width="12.5" customWidth="1"/>
    <col min="6173" max="6173" width="11.625" bestFit="1" customWidth="1"/>
    <col min="6177" max="6177" width="22.125" customWidth="1"/>
    <col min="6178" max="6178" width="17.625" customWidth="1"/>
    <col min="6179" max="6179" width="16.375" customWidth="1"/>
    <col min="6180" max="6180" width="13.5" customWidth="1"/>
    <col min="6181" max="6181" width="7.625" customWidth="1"/>
    <col min="6182" max="6182" width="9.625" customWidth="1"/>
    <col min="6183" max="6183" width="12.875" customWidth="1"/>
    <col min="6184" max="6185" width="12.5" customWidth="1"/>
    <col min="6192" max="6192" width="13.375" customWidth="1"/>
    <col min="6421" max="6421" width="11.5" customWidth="1"/>
    <col min="6422" max="6422" width="5.625" customWidth="1"/>
    <col min="6423" max="6423" width="11.75" customWidth="1"/>
    <col min="6424" max="6424" width="4.625" customWidth="1"/>
    <col min="6425" max="6425" width="36.75" customWidth="1"/>
    <col min="6426" max="6426" width="13.875" customWidth="1"/>
    <col min="6427" max="6427" width="12.5" customWidth="1"/>
    <col min="6429" max="6429" width="11.625" bestFit="1" customWidth="1"/>
    <col min="6433" max="6433" width="22.125" customWidth="1"/>
    <col min="6434" max="6434" width="17.625" customWidth="1"/>
    <col min="6435" max="6435" width="16.375" customWidth="1"/>
    <col min="6436" max="6436" width="13.5" customWidth="1"/>
    <col min="6437" max="6437" width="7.625" customWidth="1"/>
    <col min="6438" max="6438" width="9.625" customWidth="1"/>
    <col min="6439" max="6439" width="12.875" customWidth="1"/>
    <col min="6440" max="6441" width="12.5" customWidth="1"/>
    <col min="6448" max="6448" width="13.375" customWidth="1"/>
    <col min="6677" max="6677" width="11.5" customWidth="1"/>
    <col min="6678" max="6678" width="5.625" customWidth="1"/>
    <col min="6679" max="6679" width="11.75" customWidth="1"/>
    <col min="6680" max="6680" width="4.625" customWidth="1"/>
    <col min="6681" max="6681" width="36.75" customWidth="1"/>
    <col min="6682" max="6682" width="13.875" customWidth="1"/>
    <col min="6683" max="6683" width="12.5" customWidth="1"/>
    <col min="6685" max="6685" width="11.625" bestFit="1" customWidth="1"/>
    <col min="6689" max="6689" width="22.125" customWidth="1"/>
    <col min="6690" max="6690" width="17.625" customWidth="1"/>
    <col min="6691" max="6691" width="16.375" customWidth="1"/>
    <col min="6692" max="6692" width="13.5" customWidth="1"/>
    <col min="6693" max="6693" width="7.625" customWidth="1"/>
    <col min="6694" max="6694" width="9.625" customWidth="1"/>
    <col min="6695" max="6695" width="12.875" customWidth="1"/>
    <col min="6696" max="6697" width="12.5" customWidth="1"/>
    <col min="6704" max="6704" width="13.375" customWidth="1"/>
    <col min="6933" max="6933" width="11.5" customWidth="1"/>
    <col min="6934" max="6934" width="5.625" customWidth="1"/>
    <col min="6935" max="6935" width="11.75" customWidth="1"/>
    <col min="6936" max="6936" width="4.625" customWidth="1"/>
    <col min="6937" max="6937" width="36.75" customWidth="1"/>
    <col min="6938" max="6938" width="13.875" customWidth="1"/>
    <col min="6939" max="6939" width="12.5" customWidth="1"/>
    <col min="6941" max="6941" width="11.625" bestFit="1" customWidth="1"/>
    <col min="6945" max="6945" width="22.125" customWidth="1"/>
    <col min="6946" max="6946" width="17.625" customWidth="1"/>
    <col min="6947" max="6947" width="16.375" customWidth="1"/>
    <col min="6948" max="6948" width="13.5" customWidth="1"/>
    <col min="6949" max="6949" width="7.625" customWidth="1"/>
    <col min="6950" max="6950" width="9.625" customWidth="1"/>
    <col min="6951" max="6951" width="12.875" customWidth="1"/>
    <col min="6952" max="6953" width="12.5" customWidth="1"/>
    <col min="6960" max="6960" width="13.375" customWidth="1"/>
    <col min="7189" max="7189" width="11.5" customWidth="1"/>
    <col min="7190" max="7190" width="5.625" customWidth="1"/>
    <col min="7191" max="7191" width="11.75" customWidth="1"/>
    <col min="7192" max="7192" width="4.625" customWidth="1"/>
    <col min="7193" max="7193" width="36.75" customWidth="1"/>
    <col min="7194" max="7194" width="13.875" customWidth="1"/>
    <col min="7195" max="7195" width="12.5" customWidth="1"/>
    <col min="7197" max="7197" width="11.625" bestFit="1" customWidth="1"/>
    <col min="7201" max="7201" width="22.125" customWidth="1"/>
    <col min="7202" max="7202" width="17.625" customWidth="1"/>
    <col min="7203" max="7203" width="16.375" customWidth="1"/>
    <col min="7204" max="7204" width="13.5" customWidth="1"/>
    <col min="7205" max="7205" width="7.625" customWidth="1"/>
    <col min="7206" max="7206" width="9.625" customWidth="1"/>
    <col min="7207" max="7207" width="12.875" customWidth="1"/>
    <col min="7208" max="7209" width="12.5" customWidth="1"/>
    <col min="7216" max="7216" width="13.375" customWidth="1"/>
    <col min="7445" max="7445" width="11.5" customWidth="1"/>
    <col min="7446" max="7446" width="5.625" customWidth="1"/>
    <col min="7447" max="7447" width="11.75" customWidth="1"/>
    <col min="7448" max="7448" width="4.625" customWidth="1"/>
    <col min="7449" max="7449" width="36.75" customWidth="1"/>
    <col min="7450" max="7450" width="13.875" customWidth="1"/>
    <col min="7451" max="7451" width="12.5" customWidth="1"/>
    <col min="7453" max="7453" width="11.625" bestFit="1" customWidth="1"/>
    <col min="7457" max="7457" width="22.125" customWidth="1"/>
    <col min="7458" max="7458" width="17.625" customWidth="1"/>
    <col min="7459" max="7459" width="16.375" customWidth="1"/>
    <col min="7460" max="7460" width="13.5" customWidth="1"/>
    <col min="7461" max="7461" width="7.625" customWidth="1"/>
    <col min="7462" max="7462" width="9.625" customWidth="1"/>
    <col min="7463" max="7463" width="12.875" customWidth="1"/>
    <col min="7464" max="7465" width="12.5" customWidth="1"/>
    <col min="7472" max="7472" width="13.375" customWidth="1"/>
    <col min="7701" max="7701" width="11.5" customWidth="1"/>
    <col min="7702" max="7702" width="5.625" customWidth="1"/>
    <col min="7703" max="7703" width="11.75" customWidth="1"/>
    <col min="7704" max="7704" width="4.625" customWidth="1"/>
    <col min="7705" max="7705" width="36.75" customWidth="1"/>
    <col min="7706" max="7706" width="13.875" customWidth="1"/>
    <col min="7707" max="7707" width="12.5" customWidth="1"/>
    <col min="7709" max="7709" width="11.625" bestFit="1" customWidth="1"/>
    <col min="7713" max="7713" width="22.125" customWidth="1"/>
    <col min="7714" max="7714" width="17.625" customWidth="1"/>
    <col min="7715" max="7715" width="16.375" customWidth="1"/>
    <col min="7716" max="7716" width="13.5" customWidth="1"/>
    <col min="7717" max="7717" width="7.625" customWidth="1"/>
    <col min="7718" max="7718" width="9.625" customWidth="1"/>
    <col min="7719" max="7719" width="12.875" customWidth="1"/>
    <col min="7720" max="7721" width="12.5" customWidth="1"/>
    <col min="7728" max="7728" width="13.375" customWidth="1"/>
    <col min="7957" max="7957" width="11.5" customWidth="1"/>
    <col min="7958" max="7958" width="5.625" customWidth="1"/>
    <col min="7959" max="7959" width="11.75" customWidth="1"/>
    <col min="7960" max="7960" width="4.625" customWidth="1"/>
    <col min="7961" max="7961" width="36.75" customWidth="1"/>
    <col min="7962" max="7962" width="13.875" customWidth="1"/>
    <col min="7963" max="7963" width="12.5" customWidth="1"/>
    <col min="7965" max="7965" width="11.625" bestFit="1" customWidth="1"/>
    <col min="7969" max="7969" width="22.125" customWidth="1"/>
    <col min="7970" max="7970" width="17.625" customWidth="1"/>
    <col min="7971" max="7971" width="16.375" customWidth="1"/>
    <col min="7972" max="7972" width="13.5" customWidth="1"/>
    <col min="7973" max="7973" width="7.625" customWidth="1"/>
    <col min="7974" max="7974" width="9.625" customWidth="1"/>
    <col min="7975" max="7975" width="12.875" customWidth="1"/>
    <col min="7976" max="7977" width="12.5" customWidth="1"/>
    <col min="7984" max="7984" width="13.375" customWidth="1"/>
    <col min="8213" max="8213" width="11.5" customWidth="1"/>
    <col min="8214" max="8214" width="5.625" customWidth="1"/>
    <col min="8215" max="8215" width="11.75" customWidth="1"/>
    <col min="8216" max="8216" width="4.625" customWidth="1"/>
    <col min="8217" max="8217" width="36.75" customWidth="1"/>
    <col min="8218" max="8218" width="13.875" customWidth="1"/>
    <col min="8219" max="8219" width="12.5" customWidth="1"/>
    <col min="8221" max="8221" width="11.625" bestFit="1" customWidth="1"/>
    <col min="8225" max="8225" width="22.125" customWidth="1"/>
    <col min="8226" max="8226" width="17.625" customWidth="1"/>
    <col min="8227" max="8227" width="16.375" customWidth="1"/>
    <col min="8228" max="8228" width="13.5" customWidth="1"/>
    <col min="8229" max="8229" width="7.625" customWidth="1"/>
    <col min="8230" max="8230" width="9.625" customWidth="1"/>
    <col min="8231" max="8231" width="12.875" customWidth="1"/>
    <col min="8232" max="8233" width="12.5" customWidth="1"/>
    <col min="8240" max="8240" width="13.375" customWidth="1"/>
    <col min="8469" max="8469" width="11.5" customWidth="1"/>
    <col min="8470" max="8470" width="5.625" customWidth="1"/>
    <col min="8471" max="8471" width="11.75" customWidth="1"/>
    <col min="8472" max="8472" width="4.625" customWidth="1"/>
    <col min="8473" max="8473" width="36.75" customWidth="1"/>
    <col min="8474" max="8474" width="13.875" customWidth="1"/>
    <col min="8475" max="8475" width="12.5" customWidth="1"/>
    <col min="8477" max="8477" width="11.625" bestFit="1" customWidth="1"/>
    <col min="8481" max="8481" width="22.125" customWidth="1"/>
    <col min="8482" max="8482" width="17.625" customWidth="1"/>
    <col min="8483" max="8483" width="16.375" customWidth="1"/>
    <col min="8484" max="8484" width="13.5" customWidth="1"/>
    <col min="8485" max="8485" width="7.625" customWidth="1"/>
    <col min="8486" max="8486" width="9.625" customWidth="1"/>
    <col min="8487" max="8487" width="12.875" customWidth="1"/>
    <col min="8488" max="8489" width="12.5" customWidth="1"/>
    <col min="8496" max="8496" width="13.375" customWidth="1"/>
    <col min="8725" max="8725" width="11.5" customWidth="1"/>
    <col min="8726" max="8726" width="5.625" customWidth="1"/>
    <col min="8727" max="8727" width="11.75" customWidth="1"/>
    <col min="8728" max="8728" width="4.625" customWidth="1"/>
    <col min="8729" max="8729" width="36.75" customWidth="1"/>
    <col min="8730" max="8730" width="13.875" customWidth="1"/>
    <col min="8731" max="8731" width="12.5" customWidth="1"/>
    <col min="8733" max="8733" width="11.625" bestFit="1" customWidth="1"/>
    <col min="8737" max="8737" width="22.125" customWidth="1"/>
    <col min="8738" max="8738" width="17.625" customWidth="1"/>
    <col min="8739" max="8739" width="16.375" customWidth="1"/>
    <col min="8740" max="8740" width="13.5" customWidth="1"/>
    <col min="8741" max="8741" width="7.625" customWidth="1"/>
    <col min="8742" max="8742" width="9.625" customWidth="1"/>
    <col min="8743" max="8743" width="12.875" customWidth="1"/>
    <col min="8744" max="8745" width="12.5" customWidth="1"/>
    <col min="8752" max="8752" width="13.375" customWidth="1"/>
    <col min="8981" max="8981" width="11.5" customWidth="1"/>
    <col min="8982" max="8982" width="5.625" customWidth="1"/>
    <col min="8983" max="8983" width="11.75" customWidth="1"/>
    <col min="8984" max="8984" width="4.625" customWidth="1"/>
    <col min="8985" max="8985" width="36.75" customWidth="1"/>
    <col min="8986" max="8986" width="13.875" customWidth="1"/>
    <col min="8987" max="8987" width="12.5" customWidth="1"/>
    <col min="8989" max="8989" width="11.625" bestFit="1" customWidth="1"/>
    <col min="8993" max="8993" width="22.125" customWidth="1"/>
    <col min="8994" max="8994" width="17.625" customWidth="1"/>
    <col min="8995" max="8995" width="16.375" customWidth="1"/>
    <col min="8996" max="8996" width="13.5" customWidth="1"/>
    <col min="8997" max="8997" width="7.625" customWidth="1"/>
    <col min="8998" max="8998" width="9.625" customWidth="1"/>
    <col min="8999" max="8999" width="12.875" customWidth="1"/>
    <col min="9000" max="9001" width="12.5" customWidth="1"/>
    <col min="9008" max="9008" width="13.375" customWidth="1"/>
    <col min="9237" max="9237" width="11.5" customWidth="1"/>
    <col min="9238" max="9238" width="5.625" customWidth="1"/>
    <col min="9239" max="9239" width="11.75" customWidth="1"/>
    <col min="9240" max="9240" width="4.625" customWidth="1"/>
    <col min="9241" max="9241" width="36.75" customWidth="1"/>
    <col min="9242" max="9242" width="13.875" customWidth="1"/>
    <col min="9243" max="9243" width="12.5" customWidth="1"/>
    <col min="9245" max="9245" width="11.625" bestFit="1" customWidth="1"/>
    <col min="9249" max="9249" width="22.125" customWidth="1"/>
    <col min="9250" max="9250" width="17.625" customWidth="1"/>
    <col min="9251" max="9251" width="16.375" customWidth="1"/>
    <col min="9252" max="9252" width="13.5" customWidth="1"/>
    <col min="9253" max="9253" width="7.625" customWidth="1"/>
    <col min="9254" max="9254" width="9.625" customWidth="1"/>
    <col min="9255" max="9255" width="12.875" customWidth="1"/>
    <col min="9256" max="9257" width="12.5" customWidth="1"/>
    <col min="9264" max="9264" width="13.375" customWidth="1"/>
    <col min="9493" max="9493" width="11.5" customWidth="1"/>
    <col min="9494" max="9494" width="5.625" customWidth="1"/>
    <col min="9495" max="9495" width="11.75" customWidth="1"/>
    <col min="9496" max="9496" width="4.625" customWidth="1"/>
    <col min="9497" max="9497" width="36.75" customWidth="1"/>
    <col min="9498" max="9498" width="13.875" customWidth="1"/>
    <col min="9499" max="9499" width="12.5" customWidth="1"/>
    <col min="9501" max="9501" width="11.625" bestFit="1" customWidth="1"/>
    <col min="9505" max="9505" width="22.125" customWidth="1"/>
    <col min="9506" max="9506" width="17.625" customWidth="1"/>
    <col min="9507" max="9507" width="16.375" customWidth="1"/>
    <col min="9508" max="9508" width="13.5" customWidth="1"/>
    <col min="9509" max="9509" width="7.625" customWidth="1"/>
    <col min="9510" max="9510" width="9.625" customWidth="1"/>
    <col min="9511" max="9511" width="12.875" customWidth="1"/>
    <col min="9512" max="9513" width="12.5" customWidth="1"/>
    <col min="9520" max="9520" width="13.375" customWidth="1"/>
    <col min="9749" max="9749" width="11.5" customWidth="1"/>
    <col min="9750" max="9750" width="5.625" customWidth="1"/>
    <col min="9751" max="9751" width="11.75" customWidth="1"/>
    <col min="9752" max="9752" width="4.625" customWidth="1"/>
    <col min="9753" max="9753" width="36.75" customWidth="1"/>
    <col min="9754" max="9754" width="13.875" customWidth="1"/>
    <col min="9755" max="9755" width="12.5" customWidth="1"/>
    <col min="9757" max="9757" width="11.625" bestFit="1" customWidth="1"/>
    <col min="9761" max="9761" width="22.125" customWidth="1"/>
    <col min="9762" max="9762" width="17.625" customWidth="1"/>
    <col min="9763" max="9763" width="16.375" customWidth="1"/>
    <col min="9764" max="9764" width="13.5" customWidth="1"/>
    <col min="9765" max="9765" width="7.625" customWidth="1"/>
    <col min="9766" max="9766" width="9.625" customWidth="1"/>
    <col min="9767" max="9767" width="12.875" customWidth="1"/>
    <col min="9768" max="9769" width="12.5" customWidth="1"/>
    <col min="9776" max="9776" width="13.375" customWidth="1"/>
    <col min="10005" max="10005" width="11.5" customWidth="1"/>
    <col min="10006" max="10006" width="5.625" customWidth="1"/>
    <col min="10007" max="10007" width="11.75" customWidth="1"/>
    <col min="10008" max="10008" width="4.625" customWidth="1"/>
    <col min="10009" max="10009" width="36.75" customWidth="1"/>
    <col min="10010" max="10010" width="13.875" customWidth="1"/>
    <col min="10011" max="10011" width="12.5" customWidth="1"/>
    <col min="10013" max="10013" width="11.625" bestFit="1" customWidth="1"/>
    <col min="10017" max="10017" width="22.125" customWidth="1"/>
    <col min="10018" max="10018" width="17.625" customWidth="1"/>
    <col min="10019" max="10019" width="16.375" customWidth="1"/>
    <col min="10020" max="10020" width="13.5" customWidth="1"/>
    <col min="10021" max="10021" width="7.625" customWidth="1"/>
    <col min="10022" max="10022" width="9.625" customWidth="1"/>
    <col min="10023" max="10023" width="12.875" customWidth="1"/>
    <col min="10024" max="10025" width="12.5" customWidth="1"/>
    <col min="10032" max="10032" width="13.375" customWidth="1"/>
    <col min="10261" max="10261" width="11.5" customWidth="1"/>
    <col min="10262" max="10262" width="5.625" customWidth="1"/>
    <col min="10263" max="10263" width="11.75" customWidth="1"/>
    <col min="10264" max="10264" width="4.625" customWidth="1"/>
    <col min="10265" max="10265" width="36.75" customWidth="1"/>
    <col min="10266" max="10266" width="13.875" customWidth="1"/>
    <col min="10267" max="10267" width="12.5" customWidth="1"/>
    <col min="10269" max="10269" width="11.625" bestFit="1" customWidth="1"/>
    <col min="10273" max="10273" width="22.125" customWidth="1"/>
    <col min="10274" max="10274" width="17.625" customWidth="1"/>
    <col min="10275" max="10275" width="16.375" customWidth="1"/>
    <col min="10276" max="10276" width="13.5" customWidth="1"/>
    <col min="10277" max="10277" width="7.625" customWidth="1"/>
    <col min="10278" max="10278" width="9.625" customWidth="1"/>
    <col min="10279" max="10279" width="12.875" customWidth="1"/>
    <col min="10280" max="10281" width="12.5" customWidth="1"/>
    <col min="10288" max="10288" width="13.375" customWidth="1"/>
    <col min="10517" max="10517" width="11.5" customWidth="1"/>
    <col min="10518" max="10518" width="5.625" customWidth="1"/>
    <col min="10519" max="10519" width="11.75" customWidth="1"/>
    <col min="10520" max="10520" width="4.625" customWidth="1"/>
    <col min="10521" max="10521" width="36.75" customWidth="1"/>
    <col min="10522" max="10522" width="13.875" customWidth="1"/>
    <col min="10523" max="10523" width="12.5" customWidth="1"/>
    <col min="10525" max="10525" width="11.625" bestFit="1" customWidth="1"/>
    <col min="10529" max="10529" width="22.125" customWidth="1"/>
    <col min="10530" max="10530" width="17.625" customWidth="1"/>
    <col min="10531" max="10531" width="16.375" customWidth="1"/>
    <col min="10532" max="10532" width="13.5" customWidth="1"/>
    <col min="10533" max="10533" width="7.625" customWidth="1"/>
    <col min="10534" max="10534" width="9.625" customWidth="1"/>
    <col min="10535" max="10535" width="12.875" customWidth="1"/>
    <col min="10536" max="10537" width="12.5" customWidth="1"/>
    <col min="10544" max="10544" width="13.375" customWidth="1"/>
    <col min="10773" max="10773" width="11.5" customWidth="1"/>
    <col min="10774" max="10774" width="5.625" customWidth="1"/>
    <col min="10775" max="10775" width="11.75" customWidth="1"/>
    <col min="10776" max="10776" width="4.625" customWidth="1"/>
    <col min="10777" max="10777" width="36.75" customWidth="1"/>
    <col min="10778" max="10778" width="13.875" customWidth="1"/>
    <col min="10779" max="10779" width="12.5" customWidth="1"/>
    <col min="10781" max="10781" width="11.625" bestFit="1" customWidth="1"/>
    <col min="10785" max="10785" width="22.125" customWidth="1"/>
    <col min="10786" max="10786" width="17.625" customWidth="1"/>
    <col min="10787" max="10787" width="16.375" customWidth="1"/>
    <col min="10788" max="10788" width="13.5" customWidth="1"/>
    <col min="10789" max="10789" width="7.625" customWidth="1"/>
    <col min="10790" max="10790" width="9.625" customWidth="1"/>
    <col min="10791" max="10791" width="12.875" customWidth="1"/>
    <col min="10792" max="10793" width="12.5" customWidth="1"/>
    <col min="10800" max="10800" width="13.375" customWidth="1"/>
    <col min="11029" max="11029" width="11.5" customWidth="1"/>
    <col min="11030" max="11030" width="5.625" customWidth="1"/>
    <col min="11031" max="11031" width="11.75" customWidth="1"/>
    <col min="11032" max="11032" width="4.625" customWidth="1"/>
    <col min="11033" max="11033" width="36.75" customWidth="1"/>
    <col min="11034" max="11034" width="13.875" customWidth="1"/>
    <col min="11035" max="11035" width="12.5" customWidth="1"/>
    <col min="11037" max="11037" width="11.625" bestFit="1" customWidth="1"/>
    <col min="11041" max="11041" width="22.125" customWidth="1"/>
    <col min="11042" max="11042" width="17.625" customWidth="1"/>
    <col min="11043" max="11043" width="16.375" customWidth="1"/>
    <col min="11044" max="11044" width="13.5" customWidth="1"/>
    <col min="11045" max="11045" width="7.625" customWidth="1"/>
    <col min="11046" max="11046" width="9.625" customWidth="1"/>
    <col min="11047" max="11047" width="12.875" customWidth="1"/>
    <col min="11048" max="11049" width="12.5" customWidth="1"/>
    <col min="11056" max="11056" width="13.375" customWidth="1"/>
    <col min="11285" max="11285" width="11.5" customWidth="1"/>
    <col min="11286" max="11286" width="5.625" customWidth="1"/>
    <col min="11287" max="11287" width="11.75" customWidth="1"/>
    <col min="11288" max="11288" width="4.625" customWidth="1"/>
    <col min="11289" max="11289" width="36.75" customWidth="1"/>
    <col min="11290" max="11290" width="13.875" customWidth="1"/>
    <col min="11291" max="11291" width="12.5" customWidth="1"/>
    <col min="11293" max="11293" width="11.625" bestFit="1" customWidth="1"/>
    <col min="11297" max="11297" width="22.125" customWidth="1"/>
    <col min="11298" max="11298" width="17.625" customWidth="1"/>
    <col min="11299" max="11299" width="16.375" customWidth="1"/>
    <col min="11300" max="11300" width="13.5" customWidth="1"/>
    <col min="11301" max="11301" width="7.625" customWidth="1"/>
    <col min="11302" max="11302" width="9.625" customWidth="1"/>
    <col min="11303" max="11303" width="12.875" customWidth="1"/>
    <col min="11304" max="11305" width="12.5" customWidth="1"/>
    <col min="11312" max="11312" width="13.375" customWidth="1"/>
    <col min="11541" max="11541" width="11.5" customWidth="1"/>
    <col min="11542" max="11542" width="5.625" customWidth="1"/>
    <col min="11543" max="11543" width="11.75" customWidth="1"/>
    <col min="11544" max="11544" width="4.625" customWidth="1"/>
    <col min="11545" max="11545" width="36.75" customWidth="1"/>
    <col min="11546" max="11546" width="13.875" customWidth="1"/>
    <col min="11547" max="11547" width="12.5" customWidth="1"/>
    <col min="11549" max="11549" width="11.625" bestFit="1" customWidth="1"/>
    <col min="11553" max="11553" width="22.125" customWidth="1"/>
    <col min="11554" max="11554" width="17.625" customWidth="1"/>
    <col min="11555" max="11555" width="16.375" customWidth="1"/>
    <col min="11556" max="11556" width="13.5" customWidth="1"/>
    <col min="11557" max="11557" width="7.625" customWidth="1"/>
    <col min="11558" max="11558" width="9.625" customWidth="1"/>
    <col min="11559" max="11559" width="12.875" customWidth="1"/>
    <col min="11560" max="11561" width="12.5" customWidth="1"/>
    <col min="11568" max="11568" width="13.375" customWidth="1"/>
    <col min="11797" max="11797" width="11.5" customWidth="1"/>
    <col min="11798" max="11798" width="5.625" customWidth="1"/>
    <col min="11799" max="11799" width="11.75" customWidth="1"/>
    <col min="11800" max="11800" width="4.625" customWidth="1"/>
    <col min="11801" max="11801" width="36.75" customWidth="1"/>
    <col min="11802" max="11802" width="13.875" customWidth="1"/>
    <col min="11803" max="11803" width="12.5" customWidth="1"/>
    <col min="11805" max="11805" width="11.625" bestFit="1" customWidth="1"/>
    <col min="11809" max="11809" width="22.125" customWidth="1"/>
    <col min="11810" max="11810" width="17.625" customWidth="1"/>
    <col min="11811" max="11811" width="16.375" customWidth="1"/>
    <col min="11812" max="11812" width="13.5" customWidth="1"/>
    <col min="11813" max="11813" width="7.625" customWidth="1"/>
    <col min="11814" max="11814" width="9.625" customWidth="1"/>
    <col min="11815" max="11815" width="12.875" customWidth="1"/>
    <col min="11816" max="11817" width="12.5" customWidth="1"/>
    <col min="11824" max="11824" width="13.375" customWidth="1"/>
    <col min="12053" max="12053" width="11.5" customWidth="1"/>
    <col min="12054" max="12054" width="5.625" customWidth="1"/>
    <col min="12055" max="12055" width="11.75" customWidth="1"/>
    <col min="12056" max="12056" width="4.625" customWidth="1"/>
    <col min="12057" max="12057" width="36.75" customWidth="1"/>
    <col min="12058" max="12058" width="13.875" customWidth="1"/>
    <col min="12059" max="12059" width="12.5" customWidth="1"/>
    <col min="12061" max="12061" width="11.625" bestFit="1" customWidth="1"/>
    <col min="12065" max="12065" width="22.125" customWidth="1"/>
    <col min="12066" max="12066" width="17.625" customWidth="1"/>
    <col min="12067" max="12067" width="16.375" customWidth="1"/>
    <col min="12068" max="12068" width="13.5" customWidth="1"/>
    <col min="12069" max="12069" width="7.625" customWidth="1"/>
    <col min="12070" max="12070" width="9.625" customWidth="1"/>
    <col min="12071" max="12071" width="12.875" customWidth="1"/>
    <col min="12072" max="12073" width="12.5" customWidth="1"/>
    <col min="12080" max="12080" width="13.375" customWidth="1"/>
    <col min="12309" max="12309" width="11.5" customWidth="1"/>
    <col min="12310" max="12310" width="5.625" customWidth="1"/>
    <col min="12311" max="12311" width="11.75" customWidth="1"/>
    <col min="12312" max="12312" width="4.625" customWidth="1"/>
    <col min="12313" max="12313" width="36.75" customWidth="1"/>
    <col min="12314" max="12314" width="13.875" customWidth="1"/>
    <col min="12315" max="12315" width="12.5" customWidth="1"/>
    <col min="12317" max="12317" width="11.625" bestFit="1" customWidth="1"/>
    <col min="12321" max="12321" width="22.125" customWidth="1"/>
    <col min="12322" max="12322" width="17.625" customWidth="1"/>
    <col min="12323" max="12323" width="16.375" customWidth="1"/>
    <col min="12324" max="12324" width="13.5" customWidth="1"/>
    <col min="12325" max="12325" width="7.625" customWidth="1"/>
    <col min="12326" max="12326" width="9.625" customWidth="1"/>
    <col min="12327" max="12327" width="12.875" customWidth="1"/>
    <col min="12328" max="12329" width="12.5" customWidth="1"/>
    <col min="12336" max="12336" width="13.375" customWidth="1"/>
    <col min="12565" max="12565" width="11.5" customWidth="1"/>
    <col min="12566" max="12566" width="5.625" customWidth="1"/>
    <col min="12567" max="12567" width="11.75" customWidth="1"/>
    <col min="12568" max="12568" width="4.625" customWidth="1"/>
    <col min="12569" max="12569" width="36.75" customWidth="1"/>
    <col min="12570" max="12570" width="13.875" customWidth="1"/>
    <col min="12571" max="12571" width="12.5" customWidth="1"/>
    <col min="12573" max="12573" width="11.625" bestFit="1" customWidth="1"/>
    <col min="12577" max="12577" width="22.125" customWidth="1"/>
    <col min="12578" max="12578" width="17.625" customWidth="1"/>
    <col min="12579" max="12579" width="16.375" customWidth="1"/>
    <col min="12580" max="12580" width="13.5" customWidth="1"/>
    <col min="12581" max="12581" width="7.625" customWidth="1"/>
    <col min="12582" max="12582" width="9.625" customWidth="1"/>
    <col min="12583" max="12583" width="12.875" customWidth="1"/>
    <col min="12584" max="12585" width="12.5" customWidth="1"/>
    <col min="12592" max="12592" width="13.375" customWidth="1"/>
    <col min="12821" max="12821" width="11.5" customWidth="1"/>
    <col min="12822" max="12822" width="5.625" customWidth="1"/>
    <col min="12823" max="12823" width="11.75" customWidth="1"/>
    <col min="12824" max="12824" width="4.625" customWidth="1"/>
    <col min="12825" max="12825" width="36.75" customWidth="1"/>
    <col min="12826" max="12826" width="13.875" customWidth="1"/>
    <col min="12827" max="12827" width="12.5" customWidth="1"/>
    <col min="12829" max="12829" width="11.625" bestFit="1" customWidth="1"/>
    <col min="12833" max="12833" width="22.125" customWidth="1"/>
    <col min="12834" max="12834" width="17.625" customWidth="1"/>
    <col min="12835" max="12835" width="16.375" customWidth="1"/>
    <col min="12836" max="12836" width="13.5" customWidth="1"/>
    <col min="12837" max="12837" width="7.625" customWidth="1"/>
    <col min="12838" max="12838" width="9.625" customWidth="1"/>
    <col min="12839" max="12839" width="12.875" customWidth="1"/>
    <col min="12840" max="12841" width="12.5" customWidth="1"/>
    <col min="12848" max="12848" width="13.375" customWidth="1"/>
    <col min="13077" max="13077" width="11.5" customWidth="1"/>
    <col min="13078" max="13078" width="5.625" customWidth="1"/>
    <col min="13079" max="13079" width="11.75" customWidth="1"/>
    <col min="13080" max="13080" width="4.625" customWidth="1"/>
    <col min="13081" max="13081" width="36.75" customWidth="1"/>
    <col min="13082" max="13082" width="13.875" customWidth="1"/>
    <col min="13083" max="13083" width="12.5" customWidth="1"/>
    <col min="13085" max="13085" width="11.625" bestFit="1" customWidth="1"/>
    <col min="13089" max="13089" width="22.125" customWidth="1"/>
    <col min="13090" max="13090" width="17.625" customWidth="1"/>
    <col min="13091" max="13091" width="16.375" customWidth="1"/>
    <col min="13092" max="13092" width="13.5" customWidth="1"/>
    <col min="13093" max="13093" width="7.625" customWidth="1"/>
    <col min="13094" max="13094" width="9.625" customWidth="1"/>
    <col min="13095" max="13095" width="12.875" customWidth="1"/>
    <col min="13096" max="13097" width="12.5" customWidth="1"/>
    <col min="13104" max="13104" width="13.375" customWidth="1"/>
    <col min="13333" max="13333" width="11.5" customWidth="1"/>
    <col min="13334" max="13334" width="5.625" customWidth="1"/>
    <col min="13335" max="13335" width="11.75" customWidth="1"/>
    <col min="13336" max="13336" width="4.625" customWidth="1"/>
    <col min="13337" max="13337" width="36.75" customWidth="1"/>
    <col min="13338" max="13338" width="13.875" customWidth="1"/>
    <col min="13339" max="13339" width="12.5" customWidth="1"/>
    <col min="13341" max="13341" width="11.625" bestFit="1" customWidth="1"/>
    <col min="13345" max="13345" width="22.125" customWidth="1"/>
    <col min="13346" max="13346" width="17.625" customWidth="1"/>
    <col min="13347" max="13347" width="16.375" customWidth="1"/>
    <col min="13348" max="13348" width="13.5" customWidth="1"/>
    <col min="13349" max="13349" width="7.625" customWidth="1"/>
    <col min="13350" max="13350" width="9.625" customWidth="1"/>
    <col min="13351" max="13351" width="12.875" customWidth="1"/>
    <col min="13352" max="13353" width="12.5" customWidth="1"/>
    <col min="13360" max="13360" width="13.375" customWidth="1"/>
    <col min="13589" max="13589" width="11.5" customWidth="1"/>
    <col min="13590" max="13590" width="5.625" customWidth="1"/>
    <col min="13591" max="13591" width="11.75" customWidth="1"/>
    <col min="13592" max="13592" width="4.625" customWidth="1"/>
    <col min="13593" max="13593" width="36.75" customWidth="1"/>
    <col min="13594" max="13594" width="13.875" customWidth="1"/>
    <col min="13595" max="13595" width="12.5" customWidth="1"/>
    <col min="13597" max="13597" width="11.625" bestFit="1" customWidth="1"/>
    <col min="13601" max="13601" width="22.125" customWidth="1"/>
    <col min="13602" max="13602" width="17.625" customWidth="1"/>
    <col min="13603" max="13603" width="16.375" customWidth="1"/>
    <col min="13604" max="13604" width="13.5" customWidth="1"/>
    <col min="13605" max="13605" width="7.625" customWidth="1"/>
    <col min="13606" max="13606" width="9.625" customWidth="1"/>
    <col min="13607" max="13607" width="12.875" customWidth="1"/>
    <col min="13608" max="13609" width="12.5" customWidth="1"/>
    <col min="13616" max="13616" width="13.375" customWidth="1"/>
    <col min="13845" max="13845" width="11.5" customWidth="1"/>
    <col min="13846" max="13846" width="5.625" customWidth="1"/>
    <col min="13847" max="13847" width="11.75" customWidth="1"/>
    <col min="13848" max="13848" width="4.625" customWidth="1"/>
    <col min="13849" max="13849" width="36.75" customWidth="1"/>
    <col min="13850" max="13850" width="13.875" customWidth="1"/>
    <col min="13851" max="13851" width="12.5" customWidth="1"/>
    <col min="13853" max="13853" width="11.625" bestFit="1" customWidth="1"/>
    <col min="13857" max="13857" width="22.125" customWidth="1"/>
    <col min="13858" max="13858" width="17.625" customWidth="1"/>
    <col min="13859" max="13859" width="16.375" customWidth="1"/>
    <col min="13860" max="13860" width="13.5" customWidth="1"/>
    <col min="13861" max="13861" width="7.625" customWidth="1"/>
    <col min="13862" max="13862" width="9.625" customWidth="1"/>
    <col min="13863" max="13863" width="12.875" customWidth="1"/>
    <col min="13864" max="13865" width="12.5" customWidth="1"/>
    <col min="13872" max="13872" width="13.375" customWidth="1"/>
    <col min="14101" max="14101" width="11.5" customWidth="1"/>
    <col min="14102" max="14102" width="5.625" customWidth="1"/>
    <col min="14103" max="14103" width="11.75" customWidth="1"/>
    <col min="14104" max="14104" width="4.625" customWidth="1"/>
    <col min="14105" max="14105" width="36.75" customWidth="1"/>
    <col min="14106" max="14106" width="13.875" customWidth="1"/>
    <col min="14107" max="14107" width="12.5" customWidth="1"/>
    <col min="14109" max="14109" width="11.625" bestFit="1" customWidth="1"/>
    <col min="14113" max="14113" width="22.125" customWidth="1"/>
    <col min="14114" max="14114" width="17.625" customWidth="1"/>
    <col min="14115" max="14115" width="16.375" customWidth="1"/>
    <col min="14116" max="14116" width="13.5" customWidth="1"/>
    <col min="14117" max="14117" width="7.625" customWidth="1"/>
    <col min="14118" max="14118" width="9.625" customWidth="1"/>
    <col min="14119" max="14119" width="12.875" customWidth="1"/>
    <col min="14120" max="14121" width="12.5" customWidth="1"/>
    <col min="14128" max="14128" width="13.375" customWidth="1"/>
    <col min="14357" max="14357" width="11.5" customWidth="1"/>
    <col min="14358" max="14358" width="5.625" customWidth="1"/>
    <col min="14359" max="14359" width="11.75" customWidth="1"/>
    <col min="14360" max="14360" width="4.625" customWidth="1"/>
    <col min="14361" max="14361" width="36.75" customWidth="1"/>
    <col min="14362" max="14362" width="13.875" customWidth="1"/>
    <col min="14363" max="14363" width="12.5" customWidth="1"/>
    <col min="14365" max="14365" width="11.625" bestFit="1" customWidth="1"/>
    <col min="14369" max="14369" width="22.125" customWidth="1"/>
    <col min="14370" max="14370" width="17.625" customWidth="1"/>
    <col min="14371" max="14371" width="16.375" customWidth="1"/>
    <col min="14372" max="14372" width="13.5" customWidth="1"/>
    <col min="14373" max="14373" width="7.625" customWidth="1"/>
    <col min="14374" max="14374" width="9.625" customWidth="1"/>
    <col min="14375" max="14375" width="12.875" customWidth="1"/>
    <col min="14376" max="14377" width="12.5" customWidth="1"/>
    <col min="14384" max="14384" width="13.375" customWidth="1"/>
    <col min="14613" max="14613" width="11.5" customWidth="1"/>
    <col min="14614" max="14614" width="5.625" customWidth="1"/>
    <col min="14615" max="14615" width="11.75" customWidth="1"/>
    <col min="14616" max="14616" width="4.625" customWidth="1"/>
    <col min="14617" max="14617" width="36.75" customWidth="1"/>
    <col min="14618" max="14618" width="13.875" customWidth="1"/>
    <col min="14619" max="14619" width="12.5" customWidth="1"/>
    <col min="14621" max="14621" width="11.625" bestFit="1" customWidth="1"/>
    <col min="14625" max="14625" width="22.125" customWidth="1"/>
    <col min="14626" max="14626" width="17.625" customWidth="1"/>
    <col min="14627" max="14627" width="16.375" customWidth="1"/>
    <col min="14628" max="14628" width="13.5" customWidth="1"/>
    <col min="14629" max="14629" width="7.625" customWidth="1"/>
    <col min="14630" max="14630" width="9.625" customWidth="1"/>
    <col min="14631" max="14631" width="12.875" customWidth="1"/>
    <col min="14632" max="14633" width="12.5" customWidth="1"/>
    <col min="14640" max="14640" width="13.375" customWidth="1"/>
    <col min="14869" max="14869" width="11.5" customWidth="1"/>
    <col min="14870" max="14870" width="5.625" customWidth="1"/>
    <col min="14871" max="14871" width="11.75" customWidth="1"/>
    <col min="14872" max="14872" width="4.625" customWidth="1"/>
    <col min="14873" max="14873" width="36.75" customWidth="1"/>
    <col min="14874" max="14874" width="13.875" customWidth="1"/>
    <col min="14875" max="14875" width="12.5" customWidth="1"/>
    <col min="14877" max="14877" width="11.625" bestFit="1" customWidth="1"/>
    <col min="14881" max="14881" width="22.125" customWidth="1"/>
    <col min="14882" max="14882" width="17.625" customWidth="1"/>
    <col min="14883" max="14883" width="16.375" customWidth="1"/>
    <col min="14884" max="14884" width="13.5" customWidth="1"/>
    <col min="14885" max="14885" width="7.625" customWidth="1"/>
    <col min="14886" max="14886" width="9.625" customWidth="1"/>
    <col min="14887" max="14887" width="12.875" customWidth="1"/>
    <col min="14888" max="14889" width="12.5" customWidth="1"/>
    <col min="14896" max="14896" width="13.375" customWidth="1"/>
    <col min="15125" max="15125" width="11.5" customWidth="1"/>
    <col min="15126" max="15126" width="5.625" customWidth="1"/>
    <col min="15127" max="15127" width="11.75" customWidth="1"/>
    <col min="15128" max="15128" width="4.625" customWidth="1"/>
    <col min="15129" max="15129" width="36.75" customWidth="1"/>
    <col min="15130" max="15130" width="13.875" customWidth="1"/>
    <col min="15131" max="15131" width="12.5" customWidth="1"/>
    <col min="15133" max="15133" width="11.625" bestFit="1" customWidth="1"/>
    <col min="15137" max="15137" width="22.125" customWidth="1"/>
    <col min="15138" max="15138" width="17.625" customWidth="1"/>
    <col min="15139" max="15139" width="16.375" customWidth="1"/>
    <col min="15140" max="15140" width="13.5" customWidth="1"/>
    <col min="15141" max="15141" width="7.625" customWidth="1"/>
    <col min="15142" max="15142" width="9.625" customWidth="1"/>
    <col min="15143" max="15143" width="12.875" customWidth="1"/>
    <col min="15144" max="15145" width="12.5" customWidth="1"/>
    <col min="15152" max="15152" width="13.375" customWidth="1"/>
    <col min="15381" max="15381" width="11.5" customWidth="1"/>
    <col min="15382" max="15382" width="5.625" customWidth="1"/>
    <col min="15383" max="15383" width="11.75" customWidth="1"/>
    <col min="15384" max="15384" width="4.625" customWidth="1"/>
    <col min="15385" max="15385" width="36.75" customWidth="1"/>
    <col min="15386" max="15386" width="13.875" customWidth="1"/>
    <col min="15387" max="15387" width="12.5" customWidth="1"/>
    <col min="15389" max="15389" width="11.625" bestFit="1" customWidth="1"/>
    <col min="15393" max="15393" width="22.125" customWidth="1"/>
    <col min="15394" max="15394" width="17.625" customWidth="1"/>
    <col min="15395" max="15395" width="16.375" customWidth="1"/>
    <col min="15396" max="15396" width="13.5" customWidth="1"/>
    <col min="15397" max="15397" width="7.625" customWidth="1"/>
    <col min="15398" max="15398" width="9.625" customWidth="1"/>
    <col min="15399" max="15399" width="12.875" customWidth="1"/>
    <col min="15400" max="15401" width="12.5" customWidth="1"/>
    <col min="15408" max="15408" width="13.375" customWidth="1"/>
    <col min="15637" max="15637" width="11.5" customWidth="1"/>
    <col min="15638" max="15638" width="5.625" customWidth="1"/>
    <col min="15639" max="15639" width="11.75" customWidth="1"/>
    <col min="15640" max="15640" width="4.625" customWidth="1"/>
    <col min="15641" max="15641" width="36.75" customWidth="1"/>
    <col min="15642" max="15642" width="13.875" customWidth="1"/>
    <col min="15643" max="15643" width="12.5" customWidth="1"/>
    <col min="15645" max="15645" width="11.625" bestFit="1" customWidth="1"/>
    <col min="15649" max="15649" width="22.125" customWidth="1"/>
    <col min="15650" max="15650" width="17.625" customWidth="1"/>
    <col min="15651" max="15651" width="16.375" customWidth="1"/>
    <col min="15652" max="15652" width="13.5" customWidth="1"/>
    <col min="15653" max="15653" width="7.625" customWidth="1"/>
    <col min="15654" max="15654" width="9.625" customWidth="1"/>
    <col min="15655" max="15655" width="12.875" customWidth="1"/>
    <col min="15656" max="15657" width="12.5" customWidth="1"/>
    <col min="15664" max="15664" width="13.375" customWidth="1"/>
    <col min="15893" max="15893" width="11.5" customWidth="1"/>
    <col min="15894" max="15894" width="5.625" customWidth="1"/>
    <col min="15895" max="15895" width="11.75" customWidth="1"/>
    <col min="15896" max="15896" width="4.625" customWidth="1"/>
    <col min="15897" max="15897" width="36.75" customWidth="1"/>
    <col min="15898" max="15898" width="13.875" customWidth="1"/>
    <col min="15899" max="15899" width="12.5" customWidth="1"/>
    <col min="15901" max="15901" width="11.625" bestFit="1" customWidth="1"/>
    <col min="15905" max="15905" width="22.125" customWidth="1"/>
    <col min="15906" max="15906" width="17.625" customWidth="1"/>
    <col min="15907" max="15907" width="16.375" customWidth="1"/>
    <col min="15908" max="15908" width="13.5" customWidth="1"/>
    <col min="15909" max="15909" width="7.625" customWidth="1"/>
    <col min="15910" max="15910" width="9.625" customWidth="1"/>
    <col min="15911" max="15911" width="12.875" customWidth="1"/>
    <col min="15912" max="15913" width="12.5" customWidth="1"/>
    <col min="15920" max="15920" width="13.375" customWidth="1"/>
    <col min="16149" max="16149" width="11.5" customWidth="1"/>
    <col min="16150" max="16150" width="5.625" customWidth="1"/>
    <col min="16151" max="16151" width="11.75" customWidth="1"/>
    <col min="16152" max="16152" width="4.625" customWidth="1"/>
    <col min="16153" max="16153" width="36.75" customWidth="1"/>
    <col min="16154" max="16154" width="13.875" customWidth="1"/>
    <col min="16155" max="16155" width="12.5" customWidth="1"/>
    <col min="16157" max="16157" width="11.625" bestFit="1" customWidth="1"/>
    <col min="16161" max="16161" width="22.125" customWidth="1"/>
    <col min="16162" max="16162" width="17.625" customWidth="1"/>
    <col min="16163" max="16163" width="16.375" customWidth="1"/>
    <col min="16164" max="16164" width="13.5" customWidth="1"/>
    <col min="16165" max="16165" width="7.625" customWidth="1"/>
    <col min="16166" max="16166" width="9.625" customWidth="1"/>
    <col min="16167" max="16167" width="12.875" customWidth="1"/>
    <col min="16168" max="16169" width="12.5" customWidth="1"/>
    <col min="16176" max="16176" width="13.375" customWidth="1"/>
  </cols>
  <sheetData>
    <row r="1" spans="4:85" ht="31.9" customHeight="1">
      <c r="D1" s="143" t="s">
        <v>397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8"/>
      <c r="AT1" s="8"/>
      <c r="AU1" s="8"/>
      <c r="AV1" s="8"/>
      <c r="AW1" s="12"/>
      <c r="AX1" s="12"/>
      <c r="AY1" s="12"/>
      <c r="AZ1" s="8"/>
      <c r="BA1" s="8"/>
      <c r="BB1" s="8"/>
    </row>
    <row r="2" spans="4:85" ht="6" customHeight="1">
      <c r="D2" s="8"/>
      <c r="E2" s="8"/>
      <c r="F2" s="12"/>
      <c r="G2" s="12"/>
      <c r="H2" s="12"/>
      <c r="I2" s="12"/>
      <c r="J2" s="12"/>
      <c r="K2" s="12"/>
      <c r="L2" s="12"/>
      <c r="M2" s="12"/>
      <c r="N2" s="8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5"/>
      <c r="AF2" s="145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12"/>
      <c r="AX2" s="12"/>
      <c r="AY2" s="12"/>
      <c r="AZ2" s="8"/>
      <c r="BA2" s="8"/>
      <c r="BB2" s="8"/>
    </row>
    <row r="3" spans="4:85" s="34" customFormat="1" ht="9" customHeight="1">
      <c r="D3" s="33"/>
      <c r="E3" s="244" t="s">
        <v>7</v>
      </c>
      <c r="F3" s="241" t="s">
        <v>70</v>
      </c>
      <c r="G3" s="247"/>
      <c r="H3" s="250" t="s">
        <v>74</v>
      </c>
      <c r="I3" s="251"/>
      <c r="J3" s="250" t="s">
        <v>75</v>
      </c>
      <c r="K3" s="251"/>
      <c r="L3" s="95"/>
      <c r="M3" s="147"/>
      <c r="N3" s="147"/>
      <c r="O3" s="241" t="s">
        <v>76</v>
      </c>
      <c r="P3" s="276" t="s">
        <v>77</v>
      </c>
      <c r="Q3" s="241" t="s">
        <v>176</v>
      </c>
      <c r="R3" s="247" t="s">
        <v>78</v>
      </c>
      <c r="S3" s="244" t="s">
        <v>1</v>
      </c>
      <c r="T3" s="244" t="s">
        <v>2</v>
      </c>
      <c r="U3" s="244" t="s">
        <v>3</v>
      </c>
      <c r="V3" s="276" t="s">
        <v>79</v>
      </c>
      <c r="W3" s="276" t="s">
        <v>80</v>
      </c>
      <c r="X3" s="276" t="s">
        <v>81</v>
      </c>
      <c r="Y3" s="277" t="s">
        <v>17</v>
      </c>
      <c r="Z3" s="241" t="s">
        <v>21</v>
      </c>
      <c r="AA3" s="257" t="s">
        <v>255</v>
      </c>
      <c r="AB3" s="257" t="s">
        <v>250</v>
      </c>
      <c r="AC3" s="257" t="s">
        <v>29</v>
      </c>
      <c r="AD3" s="257" t="s">
        <v>30</v>
      </c>
      <c r="AE3" s="260" t="s">
        <v>242</v>
      </c>
      <c r="AF3" s="257" t="s">
        <v>243</v>
      </c>
      <c r="AG3" s="263" t="s">
        <v>85</v>
      </c>
      <c r="AH3" s="300" t="s">
        <v>87</v>
      </c>
      <c r="AI3" s="301"/>
      <c r="AJ3" s="301"/>
      <c r="AK3" s="301"/>
      <c r="AL3" s="301"/>
      <c r="AM3" s="301"/>
      <c r="AN3" s="302"/>
      <c r="AO3" s="309" t="s">
        <v>10</v>
      </c>
      <c r="AP3" s="312" t="s">
        <v>174</v>
      </c>
      <c r="AQ3" s="312"/>
      <c r="AR3" s="312"/>
      <c r="AS3" s="312"/>
      <c r="AT3" s="312"/>
      <c r="AU3" s="312"/>
      <c r="AV3" s="312"/>
      <c r="AW3" s="312"/>
      <c r="AX3" s="312"/>
      <c r="AY3" s="314" t="s">
        <v>151</v>
      </c>
      <c r="AZ3" s="314"/>
      <c r="BA3" s="314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</row>
    <row r="4" spans="4:85" s="34" customFormat="1" ht="9" customHeight="1">
      <c r="D4" s="33"/>
      <c r="E4" s="244"/>
      <c r="F4" s="245"/>
      <c r="G4" s="248"/>
      <c r="H4" s="252"/>
      <c r="I4" s="253"/>
      <c r="J4" s="252"/>
      <c r="K4" s="253"/>
      <c r="L4" s="96"/>
      <c r="M4" s="148"/>
      <c r="N4" s="148"/>
      <c r="O4" s="242"/>
      <c r="P4" s="276"/>
      <c r="Q4" s="245"/>
      <c r="R4" s="248"/>
      <c r="S4" s="244"/>
      <c r="T4" s="244"/>
      <c r="U4" s="244"/>
      <c r="V4" s="244"/>
      <c r="W4" s="244"/>
      <c r="X4" s="244"/>
      <c r="Y4" s="245"/>
      <c r="Z4" s="242"/>
      <c r="AA4" s="258"/>
      <c r="AB4" s="258"/>
      <c r="AC4" s="258"/>
      <c r="AD4" s="258"/>
      <c r="AE4" s="261"/>
      <c r="AF4" s="258"/>
      <c r="AG4" s="264"/>
      <c r="AH4" s="303"/>
      <c r="AI4" s="304"/>
      <c r="AJ4" s="304"/>
      <c r="AK4" s="304"/>
      <c r="AL4" s="304"/>
      <c r="AM4" s="304"/>
      <c r="AN4" s="305"/>
      <c r="AO4" s="310"/>
      <c r="AP4" s="313"/>
      <c r="AQ4" s="313"/>
      <c r="AR4" s="313"/>
      <c r="AS4" s="313"/>
      <c r="AT4" s="313"/>
      <c r="AU4" s="313"/>
      <c r="AV4" s="313"/>
      <c r="AW4" s="313"/>
      <c r="AX4" s="313"/>
      <c r="AY4" s="314"/>
      <c r="AZ4" s="314"/>
      <c r="BA4" s="314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</row>
    <row r="5" spans="4:85" s="34" customFormat="1" ht="9" customHeight="1">
      <c r="D5" s="33"/>
      <c r="E5" s="244"/>
      <c r="F5" s="245"/>
      <c r="G5" s="248"/>
      <c r="H5" s="252"/>
      <c r="I5" s="253"/>
      <c r="J5" s="252"/>
      <c r="K5" s="253"/>
      <c r="L5" s="96"/>
      <c r="M5" s="148"/>
      <c r="N5" s="148"/>
      <c r="O5" s="242"/>
      <c r="P5" s="276"/>
      <c r="Q5" s="245"/>
      <c r="R5" s="248"/>
      <c r="S5" s="244"/>
      <c r="T5" s="244"/>
      <c r="U5" s="244"/>
      <c r="V5" s="244"/>
      <c r="W5" s="244"/>
      <c r="X5" s="244"/>
      <c r="Y5" s="245"/>
      <c r="Z5" s="242"/>
      <c r="AA5" s="258"/>
      <c r="AB5" s="258"/>
      <c r="AC5" s="258"/>
      <c r="AD5" s="258"/>
      <c r="AE5" s="261"/>
      <c r="AF5" s="258"/>
      <c r="AG5" s="264"/>
      <c r="AH5" s="303"/>
      <c r="AI5" s="304"/>
      <c r="AJ5" s="304"/>
      <c r="AK5" s="304"/>
      <c r="AL5" s="304"/>
      <c r="AM5" s="304"/>
      <c r="AN5" s="305"/>
      <c r="AO5" s="310"/>
      <c r="AP5" s="266" t="s">
        <v>24</v>
      </c>
      <c r="AQ5" s="267"/>
      <c r="AR5" s="141"/>
      <c r="AS5" s="266" t="s">
        <v>28</v>
      </c>
      <c r="AT5" s="267"/>
      <c r="AU5" s="141"/>
      <c r="AV5" s="141"/>
      <c r="AW5" s="273" t="s">
        <v>25</v>
      </c>
      <c r="AX5" s="266" t="s">
        <v>27</v>
      </c>
      <c r="AY5" s="256" t="s">
        <v>154</v>
      </c>
      <c r="AZ5" s="256" t="s">
        <v>34</v>
      </c>
      <c r="BA5" s="256" t="s">
        <v>35</v>
      </c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</row>
    <row r="6" spans="4:85" s="34" customFormat="1" ht="9" customHeight="1">
      <c r="D6" s="33"/>
      <c r="E6" s="244"/>
      <c r="F6" s="245"/>
      <c r="G6" s="248"/>
      <c r="H6" s="252"/>
      <c r="I6" s="253"/>
      <c r="J6" s="252"/>
      <c r="K6" s="253"/>
      <c r="L6" s="96"/>
      <c r="M6" s="148"/>
      <c r="N6" s="148"/>
      <c r="O6" s="242"/>
      <c r="P6" s="276"/>
      <c r="Q6" s="245"/>
      <c r="R6" s="248"/>
      <c r="S6" s="244"/>
      <c r="T6" s="244"/>
      <c r="U6" s="244"/>
      <c r="V6" s="244"/>
      <c r="W6" s="244"/>
      <c r="X6" s="244"/>
      <c r="Y6" s="245"/>
      <c r="Z6" s="242"/>
      <c r="AA6" s="258"/>
      <c r="AB6" s="258"/>
      <c r="AC6" s="258"/>
      <c r="AD6" s="258"/>
      <c r="AE6" s="261"/>
      <c r="AF6" s="258"/>
      <c r="AG6" s="264"/>
      <c r="AH6" s="303"/>
      <c r="AI6" s="304"/>
      <c r="AJ6" s="304"/>
      <c r="AK6" s="304"/>
      <c r="AL6" s="304"/>
      <c r="AM6" s="304"/>
      <c r="AN6" s="305"/>
      <c r="AO6" s="310"/>
      <c r="AP6" s="268"/>
      <c r="AQ6" s="269"/>
      <c r="AR6" s="141"/>
      <c r="AS6" s="268"/>
      <c r="AT6" s="269"/>
      <c r="AU6" s="141"/>
      <c r="AV6" s="141"/>
      <c r="AW6" s="274"/>
      <c r="AX6" s="268"/>
      <c r="AY6" s="256"/>
      <c r="AZ6" s="256"/>
      <c r="BA6" s="256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</row>
    <row r="7" spans="4:85" s="34" customFormat="1" ht="9" customHeight="1">
      <c r="D7" s="33"/>
      <c r="E7" s="244"/>
      <c r="F7" s="245"/>
      <c r="G7" s="248"/>
      <c r="H7" s="252"/>
      <c r="I7" s="253"/>
      <c r="J7" s="252"/>
      <c r="K7" s="253"/>
      <c r="L7" s="96"/>
      <c r="M7" s="148"/>
      <c r="N7" s="148"/>
      <c r="O7" s="242"/>
      <c r="P7" s="276"/>
      <c r="Q7" s="245"/>
      <c r="R7" s="248"/>
      <c r="S7" s="244"/>
      <c r="T7" s="244"/>
      <c r="U7" s="244"/>
      <c r="V7" s="244"/>
      <c r="W7" s="244"/>
      <c r="X7" s="244"/>
      <c r="Y7" s="245"/>
      <c r="Z7" s="242"/>
      <c r="AA7" s="258"/>
      <c r="AB7" s="258"/>
      <c r="AC7" s="258"/>
      <c r="AD7" s="258"/>
      <c r="AE7" s="261"/>
      <c r="AF7" s="258"/>
      <c r="AG7" s="264"/>
      <c r="AH7" s="303"/>
      <c r="AI7" s="304"/>
      <c r="AJ7" s="304"/>
      <c r="AK7" s="304"/>
      <c r="AL7" s="304"/>
      <c r="AM7" s="304"/>
      <c r="AN7" s="305"/>
      <c r="AO7" s="310"/>
      <c r="AP7" s="268"/>
      <c r="AQ7" s="269"/>
      <c r="AR7" s="141"/>
      <c r="AS7" s="268"/>
      <c r="AT7" s="269"/>
      <c r="AU7" s="141"/>
      <c r="AV7" s="141"/>
      <c r="AW7" s="274"/>
      <c r="AX7" s="268"/>
      <c r="AY7" s="256"/>
      <c r="AZ7" s="256"/>
      <c r="BA7" s="256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</row>
    <row r="8" spans="4:85" s="34" customFormat="1" ht="9" customHeight="1">
      <c r="D8" s="33"/>
      <c r="E8" s="244"/>
      <c r="F8" s="245"/>
      <c r="G8" s="248"/>
      <c r="H8" s="252"/>
      <c r="I8" s="253"/>
      <c r="J8" s="252"/>
      <c r="K8" s="253"/>
      <c r="L8" s="96"/>
      <c r="M8" s="148"/>
      <c r="N8" s="148"/>
      <c r="O8" s="242"/>
      <c r="P8" s="276"/>
      <c r="Q8" s="245"/>
      <c r="R8" s="248"/>
      <c r="S8" s="244"/>
      <c r="T8" s="244"/>
      <c r="U8" s="244"/>
      <c r="V8" s="244"/>
      <c r="W8" s="244"/>
      <c r="X8" s="244"/>
      <c r="Y8" s="245"/>
      <c r="Z8" s="242"/>
      <c r="AA8" s="258"/>
      <c r="AB8" s="258"/>
      <c r="AC8" s="258"/>
      <c r="AD8" s="258"/>
      <c r="AE8" s="261"/>
      <c r="AF8" s="258"/>
      <c r="AG8" s="264"/>
      <c r="AH8" s="303"/>
      <c r="AI8" s="304"/>
      <c r="AJ8" s="304"/>
      <c r="AK8" s="304"/>
      <c r="AL8" s="304"/>
      <c r="AM8" s="304"/>
      <c r="AN8" s="305"/>
      <c r="AO8" s="310"/>
      <c r="AP8" s="268"/>
      <c r="AQ8" s="269"/>
      <c r="AR8" s="141"/>
      <c r="AS8" s="268"/>
      <c r="AT8" s="269"/>
      <c r="AU8" s="141"/>
      <c r="AV8" s="141"/>
      <c r="AW8" s="274"/>
      <c r="AX8" s="268"/>
      <c r="AY8" s="256"/>
      <c r="AZ8" s="256"/>
      <c r="BA8" s="256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</row>
    <row r="9" spans="4:85" s="34" customFormat="1" ht="9" customHeight="1">
      <c r="D9" s="33"/>
      <c r="E9" s="244"/>
      <c r="F9" s="245"/>
      <c r="G9" s="248"/>
      <c r="H9" s="252"/>
      <c r="I9" s="253"/>
      <c r="J9" s="252"/>
      <c r="K9" s="253"/>
      <c r="L9" s="96"/>
      <c r="M9" s="148"/>
      <c r="N9" s="148"/>
      <c r="O9" s="242"/>
      <c r="P9" s="276"/>
      <c r="Q9" s="245"/>
      <c r="R9" s="248"/>
      <c r="S9" s="244"/>
      <c r="T9" s="244"/>
      <c r="U9" s="244"/>
      <c r="V9" s="244"/>
      <c r="W9" s="244"/>
      <c r="X9" s="244"/>
      <c r="Y9" s="245"/>
      <c r="Z9" s="242"/>
      <c r="AA9" s="258"/>
      <c r="AB9" s="258"/>
      <c r="AC9" s="258"/>
      <c r="AD9" s="258"/>
      <c r="AE9" s="261"/>
      <c r="AF9" s="258"/>
      <c r="AG9" s="264"/>
      <c r="AH9" s="303"/>
      <c r="AI9" s="304"/>
      <c r="AJ9" s="304"/>
      <c r="AK9" s="304"/>
      <c r="AL9" s="304"/>
      <c r="AM9" s="304"/>
      <c r="AN9" s="305"/>
      <c r="AO9" s="310"/>
      <c r="AP9" s="268"/>
      <c r="AQ9" s="269"/>
      <c r="AR9" s="141"/>
      <c r="AS9" s="268"/>
      <c r="AT9" s="269"/>
      <c r="AU9" s="141"/>
      <c r="AV9" s="141"/>
      <c r="AW9" s="274"/>
      <c r="AX9" s="268"/>
      <c r="AY9" s="256"/>
      <c r="AZ9" s="256"/>
      <c r="BA9" s="256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</row>
    <row r="10" spans="4:85" s="34" customFormat="1" ht="9" customHeight="1">
      <c r="D10" s="33"/>
      <c r="E10" s="244"/>
      <c r="F10" s="245"/>
      <c r="G10" s="248"/>
      <c r="H10" s="252"/>
      <c r="I10" s="253"/>
      <c r="J10" s="252"/>
      <c r="K10" s="253"/>
      <c r="L10" s="96"/>
      <c r="M10" s="148"/>
      <c r="N10" s="148"/>
      <c r="O10" s="242"/>
      <c r="P10" s="276"/>
      <c r="Q10" s="245"/>
      <c r="R10" s="248"/>
      <c r="S10" s="244"/>
      <c r="T10" s="244"/>
      <c r="U10" s="244"/>
      <c r="V10" s="244"/>
      <c r="W10" s="244"/>
      <c r="X10" s="244"/>
      <c r="Y10" s="245"/>
      <c r="Z10" s="242"/>
      <c r="AA10" s="258"/>
      <c r="AB10" s="258"/>
      <c r="AC10" s="258"/>
      <c r="AD10" s="258"/>
      <c r="AE10" s="261"/>
      <c r="AF10" s="258"/>
      <c r="AG10" s="264"/>
      <c r="AH10" s="303"/>
      <c r="AI10" s="304"/>
      <c r="AJ10" s="304"/>
      <c r="AK10" s="304"/>
      <c r="AL10" s="304"/>
      <c r="AM10" s="304"/>
      <c r="AN10" s="305"/>
      <c r="AO10" s="310"/>
      <c r="AP10" s="268"/>
      <c r="AQ10" s="269"/>
      <c r="AR10" s="141"/>
      <c r="AS10" s="268"/>
      <c r="AT10" s="269"/>
      <c r="AU10" s="141"/>
      <c r="AV10" s="141"/>
      <c r="AW10" s="274"/>
      <c r="AX10" s="268"/>
      <c r="AY10" s="256"/>
      <c r="AZ10" s="256"/>
      <c r="BA10" s="256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</row>
    <row r="11" spans="4:85" s="34" customFormat="1" ht="9" customHeight="1">
      <c r="D11" s="33"/>
      <c r="E11" s="244"/>
      <c r="F11" s="246"/>
      <c r="G11" s="249"/>
      <c r="H11" s="254"/>
      <c r="I11" s="255"/>
      <c r="J11" s="254"/>
      <c r="K11" s="255"/>
      <c r="L11" s="97"/>
      <c r="M11" s="149"/>
      <c r="N11" s="149"/>
      <c r="O11" s="243"/>
      <c r="P11" s="276"/>
      <c r="Q11" s="246"/>
      <c r="R11" s="249"/>
      <c r="S11" s="244"/>
      <c r="T11" s="244"/>
      <c r="U11" s="244"/>
      <c r="V11" s="244"/>
      <c r="W11" s="244"/>
      <c r="X11" s="244"/>
      <c r="Y11" s="246"/>
      <c r="Z11" s="243"/>
      <c r="AA11" s="259"/>
      <c r="AB11" s="259"/>
      <c r="AC11" s="259"/>
      <c r="AD11" s="259"/>
      <c r="AE11" s="262"/>
      <c r="AF11" s="259"/>
      <c r="AG11" s="265"/>
      <c r="AH11" s="306"/>
      <c r="AI11" s="307"/>
      <c r="AJ11" s="307"/>
      <c r="AK11" s="307"/>
      <c r="AL11" s="307"/>
      <c r="AM11" s="307"/>
      <c r="AN11" s="308"/>
      <c r="AO11" s="311"/>
      <c r="AP11" s="270"/>
      <c r="AQ11" s="271"/>
      <c r="AR11" s="141"/>
      <c r="AS11" s="270"/>
      <c r="AT11" s="271"/>
      <c r="AU11" s="141"/>
      <c r="AV11" s="141"/>
      <c r="AW11" s="275"/>
      <c r="AX11" s="270"/>
      <c r="AY11" s="256"/>
      <c r="AZ11" s="256"/>
      <c r="BA11" s="256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</row>
    <row r="12" spans="4:85" ht="6.75" customHeight="1">
      <c r="D12" s="8"/>
      <c r="E12" s="8"/>
      <c r="F12" s="12"/>
      <c r="G12" s="12"/>
      <c r="H12" s="12"/>
      <c r="I12" s="12"/>
      <c r="J12" s="12"/>
      <c r="K12" s="12"/>
      <c r="L12" s="12"/>
      <c r="M12" s="12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279" t="s">
        <v>259</v>
      </c>
      <c r="AB12" s="174"/>
      <c r="AC12" s="199"/>
      <c r="AD12" s="199"/>
      <c r="AE12" s="199"/>
      <c r="AF12" s="175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12"/>
      <c r="AX12" s="12"/>
      <c r="AY12" s="12"/>
      <c r="AZ12" s="8"/>
      <c r="BA12" s="8"/>
      <c r="BB12" s="8"/>
    </row>
    <row r="13" spans="4:85" s="5" customFormat="1" ht="22.9" customHeight="1">
      <c r="D13" s="281"/>
      <c r="E13" s="112"/>
      <c r="F13" s="7" t="s">
        <v>39</v>
      </c>
      <c r="G13" s="7"/>
      <c r="H13" s="282">
        <f>SUM(AO23:AO122)</f>
        <v>0</v>
      </c>
      <c r="I13" s="283"/>
      <c r="J13" s="284" t="s">
        <v>398</v>
      </c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9"/>
      <c r="AA13" s="280"/>
      <c r="AB13" s="327" t="s">
        <v>353</v>
      </c>
      <c r="AC13" s="328"/>
      <c r="AD13" s="328"/>
      <c r="AE13" s="328"/>
      <c r="AF13" s="329"/>
      <c r="AG13" s="9"/>
      <c r="AH13" s="9"/>
      <c r="AI13" s="9"/>
      <c r="AJ13" s="9"/>
      <c r="AK13" s="9"/>
      <c r="AL13" s="9"/>
      <c r="AM13" s="9"/>
      <c r="AN13" s="9"/>
      <c r="AO13" s="9"/>
      <c r="AP13" s="286" t="s">
        <v>155</v>
      </c>
      <c r="AQ13" s="286"/>
      <c r="AR13" s="286"/>
      <c r="AS13" s="286"/>
      <c r="AT13" s="286"/>
      <c r="AU13" s="286"/>
      <c r="AV13" s="286"/>
      <c r="AW13" s="286"/>
      <c r="AX13" s="286"/>
      <c r="AY13" s="287" t="s">
        <v>32</v>
      </c>
      <c r="AZ13" s="287"/>
      <c r="BA13" s="287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</row>
    <row r="14" spans="4:85" s="5" customFormat="1" ht="7.15" customHeight="1">
      <c r="D14" s="281"/>
      <c r="E14" s="112"/>
      <c r="F14" s="13"/>
      <c r="G14" s="13"/>
      <c r="H14" s="13"/>
      <c r="I14" s="13"/>
      <c r="J14" s="13"/>
      <c r="K14" s="13"/>
      <c r="L14" s="13"/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9"/>
      <c r="AA14" s="280"/>
      <c r="AB14" s="327"/>
      <c r="AC14" s="328"/>
      <c r="AD14" s="328"/>
      <c r="AE14" s="328"/>
      <c r="AF14" s="32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288" t="s">
        <v>203</v>
      </c>
      <c r="AZ14" s="289"/>
      <c r="BA14" s="290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</row>
    <row r="15" spans="4:85" s="5" customFormat="1" ht="19.149999999999999" customHeight="1">
      <c r="D15" s="281"/>
      <c r="E15" s="112"/>
      <c r="F15" s="150" t="s">
        <v>149</v>
      </c>
      <c r="G15" s="100"/>
      <c r="H15" s="297" t="s">
        <v>258</v>
      </c>
      <c r="I15" s="298"/>
      <c r="J15" s="299"/>
      <c r="K15" s="272" t="s">
        <v>64</v>
      </c>
      <c r="L15" s="272"/>
      <c r="M15" s="272"/>
      <c r="N15" s="272"/>
      <c r="O15" s="272"/>
      <c r="P15" s="98" t="s">
        <v>66</v>
      </c>
      <c r="Q15" s="98" t="s">
        <v>69</v>
      </c>
      <c r="R15" s="103"/>
      <c r="S15" s="272" t="s">
        <v>67</v>
      </c>
      <c r="T15" s="272"/>
      <c r="U15" s="272"/>
      <c r="V15" s="272" t="s">
        <v>68</v>
      </c>
      <c r="W15" s="272"/>
      <c r="X15" s="272"/>
      <c r="Y15" s="272"/>
      <c r="Z15" s="9"/>
      <c r="AA15" s="280"/>
      <c r="AB15" s="327"/>
      <c r="AC15" s="328"/>
      <c r="AD15" s="328"/>
      <c r="AE15" s="328"/>
      <c r="AF15" s="329"/>
      <c r="AG15" s="10"/>
      <c r="AH15" s="10"/>
      <c r="AI15" s="10"/>
      <c r="AJ15" s="10"/>
      <c r="AK15" s="10"/>
      <c r="AL15" s="10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291"/>
      <c r="AZ15" s="292"/>
      <c r="BA15" s="293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</row>
    <row r="16" spans="4:85" s="5" customFormat="1" ht="25.9" customHeight="1">
      <c r="D16" s="281"/>
      <c r="E16" s="112"/>
      <c r="F16" s="191"/>
      <c r="G16" s="101"/>
      <c r="H16" s="320"/>
      <c r="I16" s="321"/>
      <c r="J16" s="322"/>
      <c r="K16" s="278"/>
      <c r="L16" s="278"/>
      <c r="M16" s="278"/>
      <c r="N16" s="278"/>
      <c r="O16" s="278"/>
      <c r="P16" s="139"/>
      <c r="Q16" s="18"/>
      <c r="R16" s="126"/>
      <c r="S16" s="278"/>
      <c r="T16" s="278"/>
      <c r="U16" s="278"/>
      <c r="V16" s="278"/>
      <c r="W16" s="278"/>
      <c r="X16" s="278"/>
      <c r="Y16" s="278"/>
      <c r="Z16" s="9"/>
      <c r="AA16" s="280"/>
      <c r="AB16" s="327"/>
      <c r="AC16" s="328"/>
      <c r="AD16" s="328"/>
      <c r="AE16" s="328"/>
      <c r="AF16" s="329"/>
      <c r="AG16" s="10"/>
      <c r="AH16" s="10"/>
      <c r="AI16" s="10"/>
      <c r="AJ16" s="10"/>
      <c r="AK16" s="10"/>
      <c r="AL16" s="10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291"/>
      <c r="AZ16" s="292"/>
      <c r="BA16" s="293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</row>
    <row r="17" spans="1:85" s="5" customFormat="1" ht="19.149999999999999" customHeight="1">
      <c r="D17" s="281"/>
      <c r="E17" s="112"/>
      <c r="F17" s="99" t="s">
        <v>148</v>
      </c>
      <c r="G17" s="102"/>
      <c r="H17" s="316" t="s">
        <v>63</v>
      </c>
      <c r="I17" s="317"/>
      <c r="J17" s="318"/>
      <c r="K17" s="272" t="s">
        <v>65</v>
      </c>
      <c r="L17" s="272"/>
      <c r="M17" s="272"/>
      <c r="N17" s="272"/>
      <c r="O17" s="272"/>
      <c r="P17" s="272" t="s">
        <v>21</v>
      </c>
      <c r="Q17" s="272"/>
      <c r="R17" s="272"/>
      <c r="S17" s="272"/>
      <c r="T17" s="272"/>
      <c r="U17" s="272"/>
      <c r="V17" s="272" t="s">
        <v>164</v>
      </c>
      <c r="W17" s="272"/>
      <c r="X17" s="319" t="s">
        <v>165</v>
      </c>
      <c r="Y17" s="319"/>
      <c r="Z17" s="9"/>
      <c r="AA17" s="280"/>
      <c r="AB17" s="327"/>
      <c r="AC17" s="328"/>
      <c r="AD17" s="328"/>
      <c r="AE17" s="328"/>
      <c r="AF17" s="329"/>
      <c r="AG17" s="10"/>
      <c r="AH17" s="10"/>
      <c r="AI17" s="10"/>
      <c r="AJ17" s="10"/>
      <c r="AK17" s="10"/>
      <c r="AL17" s="10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291"/>
      <c r="AZ17" s="292"/>
      <c r="BA17" s="293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</row>
    <row r="18" spans="1:85" s="5" customFormat="1" ht="24" customHeight="1">
      <c r="E18" s="112"/>
      <c r="F18" s="113">
        <f>COUNTA(F23:F122)</f>
        <v>0</v>
      </c>
      <c r="G18" s="102"/>
      <c r="H18" s="320"/>
      <c r="I18" s="321"/>
      <c r="J18" s="322"/>
      <c r="K18" s="278"/>
      <c r="L18" s="278"/>
      <c r="M18" s="278"/>
      <c r="N18" s="278"/>
      <c r="O18" s="278"/>
      <c r="P18" s="323"/>
      <c r="Q18" s="323"/>
      <c r="R18" s="323"/>
      <c r="S18" s="323"/>
      <c r="T18" s="323"/>
      <c r="U18" s="323"/>
      <c r="V18" s="324"/>
      <c r="W18" s="324"/>
      <c r="X18" s="325"/>
      <c r="Y18" s="326"/>
      <c r="Z18" s="9"/>
      <c r="AA18" s="280"/>
      <c r="AB18" s="327"/>
      <c r="AC18" s="328"/>
      <c r="AD18" s="328"/>
      <c r="AE18" s="328"/>
      <c r="AF18" s="329"/>
      <c r="AG18" s="10"/>
      <c r="AH18" s="10"/>
      <c r="AI18" s="10"/>
      <c r="AJ18" s="10"/>
      <c r="AK18" s="10"/>
      <c r="AL18" s="10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294"/>
      <c r="AZ18" s="295"/>
      <c r="BA18" s="296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</row>
    <row r="19" spans="1:85" s="5" customFormat="1" ht="3.6" customHeight="1">
      <c r="D19" s="9"/>
      <c r="E19" s="37"/>
      <c r="F19" s="13"/>
      <c r="G19" s="38"/>
      <c r="H19" s="38"/>
      <c r="I19" s="38"/>
      <c r="J19" s="38"/>
      <c r="K19" s="38"/>
      <c r="L19" s="123"/>
      <c r="M19" s="124"/>
      <c r="N19" s="124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76"/>
      <c r="AC19" s="176"/>
      <c r="AD19" s="176"/>
      <c r="AE19" s="176"/>
      <c r="AF19" s="177"/>
      <c r="AG19" s="10"/>
      <c r="AH19" s="10"/>
      <c r="AI19" s="10"/>
      <c r="AJ19" s="10"/>
      <c r="AK19" s="10"/>
      <c r="AL19" s="10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13"/>
      <c r="AX19" s="13"/>
      <c r="AY19" s="13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</row>
    <row r="20" spans="1:85" ht="17.25">
      <c r="D20" s="56" t="s">
        <v>90</v>
      </c>
      <c r="E20" s="57">
        <v>42979</v>
      </c>
      <c r="F20" s="58" t="s">
        <v>71</v>
      </c>
      <c r="G20" s="55"/>
      <c r="H20" s="58" t="s">
        <v>156</v>
      </c>
      <c r="I20" s="58" t="s">
        <v>157</v>
      </c>
      <c r="J20" s="58" t="s">
        <v>158</v>
      </c>
      <c r="K20" s="58" t="s">
        <v>159</v>
      </c>
      <c r="L20" s="125"/>
      <c r="M20" s="151"/>
      <c r="N20" s="152"/>
      <c r="O20" s="58" t="s">
        <v>22</v>
      </c>
      <c r="P20" s="59">
        <v>25659</v>
      </c>
      <c r="Q20" s="58">
        <f>R20</f>
        <v>55</v>
      </c>
      <c r="R20" s="58">
        <f>IF(P20="","",DATEDIF(P20,ﾘｽﾄ!$E$4,"Y"))</f>
        <v>55</v>
      </c>
      <c r="S20" s="140" t="s">
        <v>15</v>
      </c>
      <c r="T20" s="58" t="s">
        <v>16</v>
      </c>
      <c r="U20" s="58" t="s">
        <v>88</v>
      </c>
      <c r="V20" s="60" t="s">
        <v>89</v>
      </c>
      <c r="W20" s="58" t="s">
        <v>61</v>
      </c>
      <c r="X20" s="58" t="s">
        <v>11</v>
      </c>
      <c r="Y20" s="58" t="s">
        <v>86</v>
      </c>
      <c r="Z20" s="61" t="s">
        <v>62</v>
      </c>
      <c r="AA20" s="187" t="s">
        <v>256</v>
      </c>
      <c r="AB20" s="182">
        <v>12345678901</v>
      </c>
      <c r="AC20" s="58" t="s">
        <v>253</v>
      </c>
      <c r="AD20" s="58" t="s">
        <v>31</v>
      </c>
      <c r="AE20" s="178" t="s">
        <v>244</v>
      </c>
      <c r="AF20" s="179" t="s">
        <v>329</v>
      </c>
      <c r="AG20" s="58" t="str">
        <f t="shared" ref="AG20" si="0">CONCATENATE(AH20,AI20,AJ20,AK20,AL20,AM20,AN20)</f>
        <v>1:02:20</v>
      </c>
      <c r="AH20" s="62">
        <v>1</v>
      </c>
      <c r="AI20" s="64" t="s">
        <v>72</v>
      </c>
      <c r="AJ20" s="62">
        <v>0</v>
      </c>
      <c r="AK20" s="62">
        <v>2</v>
      </c>
      <c r="AL20" s="64" t="s">
        <v>72</v>
      </c>
      <c r="AM20" s="63" t="s">
        <v>84</v>
      </c>
      <c r="AN20" s="63" t="s">
        <v>73</v>
      </c>
      <c r="AO20" s="49" t="str">
        <f>IFERROR(VLOOKUP(F20,ﾘｽﾄ!$G$3:$J$39,4,FALSE),"")</f>
        <v/>
      </c>
      <c r="AP20" s="50" t="s">
        <v>166</v>
      </c>
      <c r="AQ20" s="50" t="s">
        <v>167</v>
      </c>
      <c r="AR20" s="127"/>
      <c r="AS20" s="50" t="s">
        <v>168</v>
      </c>
      <c r="AT20" s="50" t="s">
        <v>169</v>
      </c>
      <c r="AU20" s="127"/>
      <c r="AV20" s="127"/>
      <c r="AW20" s="51">
        <v>42309</v>
      </c>
      <c r="AX20" s="50" t="s">
        <v>57</v>
      </c>
      <c r="AY20" s="153" t="s">
        <v>152</v>
      </c>
      <c r="AZ20" s="52" t="s">
        <v>33</v>
      </c>
      <c r="BA20" s="52" t="s">
        <v>150</v>
      </c>
      <c r="BB20" s="8"/>
      <c r="CG20"/>
    </row>
    <row r="21" spans="1:85" ht="4.1500000000000004" customHeight="1">
      <c r="M21"/>
      <c r="Q21" s="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128"/>
      <c r="AS21" s="53"/>
      <c r="AT21" s="53"/>
      <c r="AU21" s="128"/>
      <c r="AV21" s="128"/>
      <c r="AW21" s="118"/>
      <c r="AX21" s="118"/>
      <c r="AY21" s="118"/>
      <c r="AZ21" s="53"/>
      <c r="BA21" s="53"/>
      <c r="BB21" s="8"/>
      <c r="CG21"/>
    </row>
    <row r="22" spans="1:85" ht="17.45" customHeight="1" thickBot="1">
      <c r="D22" s="39" t="s">
        <v>6</v>
      </c>
      <c r="E22" s="6" t="s">
        <v>19</v>
      </c>
      <c r="F22" s="6" t="s">
        <v>70</v>
      </c>
      <c r="G22" s="6" t="s">
        <v>8</v>
      </c>
      <c r="H22" s="6" t="s">
        <v>160</v>
      </c>
      <c r="I22" s="6" t="s">
        <v>161</v>
      </c>
      <c r="J22" s="6" t="s">
        <v>162</v>
      </c>
      <c r="K22" s="6" t="s">
        <v>163</v>
      </c>
      <c r="L22" s="6"/>
      <c r="M22" s="6" t="s">
        <v>13</v>
      </c>
      <c r="N22" s="6" t="s">
        <v>14</v>
      </c>
      <c r="O22" s="6" t="s">
        <v>12</v>
      </c>
      <c r="P22" s="6" t="s">
        <v>0</v>
      </c>
      <c r="Q22" s="6" t="s">
        <v>9</v>
      </c>
      <c r="R22" s="6" t="s">
        <v>20</v>
      </c>
      <c r="S22" s="6" t="s">
        <v>1</v>
      </c>
      <c r="T22" s="6" t="s">
        <v>5</v>
      </c>
      <c r="U22" s="6" t="s">
        <v>3</v>
      </c>
      <c r="V22" s="6" t="s">
        <v>4</v>
      </c>
      <c r="W22" s="6" t="s">
        <v>18</v>
      </c>
      <c r="X22" s="6" t="s">
        <v>23</v>
      </c>
      <c r="Y22" s="6" t="s">
        <v>17</v>
      </c>
      <c r="Z22" s="6" t="s">
        <v>21</v>
      </c>
      <c r="AA22" s="180" t="s">
        <v>257</v>
      </c>
      <c r="AB22" s="180" t="s">
        <v>251</v>
      </c>
      <c r="AC22" s="6" t="s">
        <v>29</v>
      </c>
      <c r="AD22" s="6" t="s">
        <v>30</v>
      </c>
      <c r="AE22" s="180" t="s">
        <v>246</v>
      </c>
      <c r="AF22" s="180" t="s">
        <v>247</v>
      </c>
      <c r="AG22" s="6" t="s">
        <v>82</v>
      </c>
      <c r="AH22" s="315" t="s">
        <v>82</v>
      </c>
      <c r="AI22" s="315"/>
      <c r="AJ22" s="315"/>
      <c r="AK22" s="315"/>
      <c r="AL22" s="315"/>
      <c r="AM22" s="315"/>
      <c r="AN22" s="315"/>
      <c r="AO22" s="172" t="s">
        <v>10</v>
      </c>
      <c r="AP22" s="40" t="s">
        <v>170</v>
      </c>
      <c r="AQ22" s="40" t="s">
        <v>171</v>
      </c>
      <c r="AR22" s="129"/>
      <c r="AS22" s="40" t="s">
        <v>172</v>
      </c>
      <c r="AT22" s="40" t="s">
        <v>173</v>
      </c>
      <c r="AU22" s="129"/>
      <c r="AV22" s="129"/>
      <c r="AW22" s="40" t="s">
        <v>25</v>
      </c>
      <c r="AX22" s="40" t="s">
        <v>26</v>
      </c>
      <c r="AY22" s="41" t="s">
        <v>154</v>
      </c>
      <c r="AZ22" s="41" t="s">
        <v>34</v>
      </c>
      <c r="BA22" s="41" t="s">
        <v>35</v>
      </c>
      <c r="BB22" s="94" t="s">
        <v>139</v>
      </c>
      <c r="BC22" s="105" t="s">
        <v>138</v>
      </c>
      <c r="BD22" s="106" t="s">
        <v>140</v>
      </c>
      <c r="BE22" s="106" t="s">
        <v>141</v>
      </c>
      <c r="BF22" s="106" t="s">
        <v>142</v>
      </c>
      <c r="BG22" s="106" t="s">
        <v>143</v>
      </c>
      <c r="BH22" s="106" t="s">
        <v>144</v>
      </c>
      <c r="BI22" s="106" t="s">
        <v>145</v>
      </c>
      <c r="BJ22" s="106" t="s">
        <v>146</v>
      </c>
      <c r="BK22" s="106" t="s">
        <v>147</v>
      </c>
      <c r="CG22"/>
    </row>
    <row r="23" spans="1:85" s="5" customFormat="1" ht="17.25">
      <c r="A23" s="45">
        <v>1</v>
      </c>
      <c r="B23" s="154" t="s">
        <v>204</v>
      </c>
      <c r="C23" s="154">
        <v>5800</v>
      </c>
      <c r="D23" s="87">
        <v>1</v>
      </c>
      <c r="E23" s="155" t="str">
        <f>IF($F$16="","",$F$16)</f>
        <v/>
      </c>
      <c r="F23" s="165"/>
      <c r="G23" s="164" t="str">
        <f>IF(F23="","",VLOOKUP(F23,ﾘｽﾄ!$G$3:$J$39,3,FALSE))</f>
        <v/>
      </c>
      <c r="H23" s="165"/>
      <c r="I23" s="165"/>
      <c r="J23" s="165" t="str">
        <f>PHONETIC(H23)</f>
        <v/>
      </c>
      <c r="K23" s="165" t="str">
        <f>PHONETIC(I23)</f>
        <v/>
      </c>
      <c r="L23" s="164" t="str">
        <f>CONCATENATE(J23,"　",K23)</f>
        <v>　</v>
      </c>
      <c r="M23" s="120" t="str">
        <f>CONCATENATE(H23,"　",I23)</f>
        <v>　</v>
      </c>
      <c r="N23" s="120" t="str">
        <f>ASC(L23)</f>
        <v xml:space="preserve"> </v>
      </c>
      <c r="O23" s="22" t="str">
        <f>IF(F23="","",VLOOKUP(F23,ﾘｽﾄ!$G$3:$K$39,5,FALSE))</f>
        <v/>
      </c>
      <c r="P23" s="89"/>
      <c r="Q23" s="90" t="str">
        <f>R23</f>
        <v/>
      </c>
      <c r="R23" s="91" t="str">
        <f>IF(P23="","",DATEDIF(P23,ﾘｽﾄ!$E$4,"Y"))</f>
        <v/>
      </c>
      <c r="S23" s="228">
        <f t="shared" ref="S23:S86" si="1">$P$16</f>
        <v>0</v>
      </c>
      <c r="T23" s="229">
        <f t="shared" ref="T23:T54" si="2">$Q$16</f>
        <v>0</v>
      </c>
      <c r="U23" s="230">
        <f t="shared" ref="U23:U86" si="3">$S$16</f>
        <v>0</v>
      </c>
      <c r="V23" s="230">
        <f t="shared" ref="V23:V54" si="4">$V$16</f>
        <v>0</v>
      </c>
      <c r="W23" s="230">
        <f t="shared" ref="W23:W54" si="5">$K$16</f>
        <v>0</v>
      </c>
      <c r="X23" s="230">
        <f t="shared" ref="X23:X54" si="6">$K$18</f>
        <v>0</v>
      </c>
      <c r="Y23" s="17"/>
      <c r="Z23" s="142"/>
      <c r="AA23" s="188"/>
      <c r="AB23" s="183"/>
      <c r="AC23" s="92"/>
      <c r="AD23" s="20"/>
      <c r="AE23" s="181"/>
      <c r="AF23" s="181"/>
      <c r="AG23" s="104" t="str">
        <f t="shared" ref="AG23:AG37" si="7">CONCATENATE(AH23,AI23,AJ23,AK23,AL23,AM23,AN23)</f>
        <v>0:00:00</v>
      </c>
      <c r="AH23" s="46">
        <v>0</v>
      </c>
      <c r="AI23" s="156" t="s">
        <v>72</v>
      </c>
      <c r="AJ23" s="47">
        <v>0</v>
      </c>
      <c r="AK23" s="46">
        <v>0</v>
      </c>
      <c r="AL23" s="156" t="s">
        <v>72</v>
      </c>
      <c r="AM23" s="47">
        <v>0</v>
      </c>
      <c r="AN23" s="47">
        <v>0</v>
      </c>
      <c r="AO23" s="171" t="str">
        <f>IFERROR(VLOOKUP(F23,ﾘｽﾄ!$G$3:$J$39,4,FALSE),"")</f>
        <v/>
      </c>
      <c r="AP23" s="80"/>
      <c r="AQ23" s="80"/>
      <c r="AR23" s="120" t="str">
        <f t="shared" ref="AR23:AR29" si="8">CONCATENATE(AP23,"　",AQ23)</f>
        <v>　</v>
      </c>
      <c r="AS23" s="80" t="str">
        <f t="shared" ref="AS23:AT86" si="9">PHONETIC(AP23)</f>
        <v/>
      </c>
      <c r="AT23" s="80" t="str">
        <f t="shared" si="9"/>
        <v/>
      </c>
      <c r="AU23" s="120" t="str">
        <f t="shared" ref="AU23:AU29" si="10">CONCATENATE(AS23,"　",AT23)</f>
        <v>　</v>
      </c>
      <c r="AV23" s="120" t="str">
        <f t="shared" ref="AV23:AV29" si="11">ASC(AU23)</f>
        <v xml:space="preserve"> </v>
      </c>
      <c r="AW23" s="200"/>
      <c r="AX23" s="133"/>
      <c r="AY23" s="117"/>
      <c r="AZ23" s="114"/>
      <c r="BA23" s="131"/>
      <c r="BB23" s="93" t="str">
        <f t="shared" ref="BB23:BB86" si="12">IF($H$16="","",$H$16)</f>
        <v/>
      </c>
      <c r="BC23" s="111" t="str">
        <f t="shared" ref="BC23:BC86" si="13">IF($K$16="","",$K$16)</f>
        <v/>
      </c>
      <c r="BD23" s="110" t="str">
        <f t="shared" ref="BD23:BD86" si="14">IF($P$16="","",$P$16)</f>
        <v/>
      </c>
      <c r="BE23" s="107" t="str">
        <f t="shared" ref="BE23:BE86" si="15">IF($Q$16="","",$Q$16)</f>
        <v/>
      </c>
      <c r="BF23" s="107" t="str">
        <f t="shared" ref="BF23:BF86" si="16">IF($S$16="","",$S$16)</f>
        <v/>
      </c>
      <c r="BG23" s="110" t="str">
        <f t="shared" ref="BG23:BG86" si="17">IF($V$16="","",$V$16)</f>
        <v/>
      </c>
      <c r="BH23" s="108">
        <f t="shared" ref="BH23:BH86" si="18">IF($F$18="","",$F$18)</f>
        <v>0</v>
      </c>
      <c r="BI23" s="109" t="str">
        <f t="shared" ref="BI23:BI86" si="19">IF($H$18="","",$H$18)</f>
        <v/>
      </c>
      <c r="BJ23" s="110" t="str">
        <f t="shared" ref="BJ23:BJ86" si="20">IF($K$18="","",$K$18)</f>
        <v/>
      </c>
      <c r="BK23" s="107" t="str">
        <f t="shared" ref="BK23:BK86" si="21">IF($P$18="","",$P$18)</f>
        <v/>
      </c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</row>
    <row r="24" spans="1:85" s="5" customFormat="1" ht="17.25">
      <c r="A24" s="48">
        <v>2</v>
      </c>
      <c r="B24" s="5" t="s">
        <v>205</v>
      </c>
      <c r="C24" s="5">
        <v>5500</v>
      </c>
      <c r="D24" s="65">
        <v>2</v>
      </c>
      <c r="E24" s="157" t="str">
        <f t="shared" ref="E24:E87" si="22">IF($F$16="","",$F$16)</f>
        <v/>
      </c>
      <c r="F24" s="167"/>
      <c r="G24" s="166" t="str">
        <f>IF(F24="","",VLOOKUP(F24,ﾘｽﾄ!$G$3:$J$39,3,FALSE))</f>
        <v/>
      </c>
      <c r="H24" s="167"/>
      <c r="I24" s="167"/>
      <c r="J24" s="167" t="str">
        <f t="shared" ref="J24:K87" si="23">PHONETIC(H24)</f>
        <v/>
      </c>
      <c r="K24" s="167" t="str">
        <f t="shared" si="23"/>
        <v/>
      </c>
      <c r="L24" s="166" t="str">
        <f t="shared" ref="L24:L87" si="24">CONCATENATE(J24,"　",K24)</f>
        <v>　</v>
      </c>
      <c r="M24" s="121" t="str">
        <f t="shared" ref="M24:M87" si="25">CONCATENATE(H24,"　",I24)</f>
        <v>　</v>
      </c>
      <c r="N24" s="121" t="str">
        <f t="shared" ref="N24:N87" si="26">ASC(L24)</f>
        <v xml:space="preserve"> </v>
      </c>
      <c r="O24" s="22" t="str">
        <f>IF(F24="","",VLOOKUP(F24,ﾘｽﾄ!$G$3:$K$39,5,FALSE))</f>
        <v/>
      </c>
      <c r="P24" s="67"/>
      <c r="Q24" s="68" t="str">
        <f>R24</f>
        <v/>
      </c>
      <c r="R24" s="69" t="str">
        <f>IF(P24="","",DATEDIF(P24,ﾘｽﾄ!$E$4,"Y"))</f>
        <v/>
      </c>
      <c r="S24" s="231">
        <f t="shared" si="1"/>
        <v>0</v>
      </c>
      <c r="T24" s="232">
        <f t="shared" si="2"/>
        <v>0</v>
      </c>
      <c r="U24" s="232">
        <f t="shared" si="3"/>
        <v>0</v>
      </c>
      <c r="V24" s="232">
        <f t="shared" si="4"/>
        <v>0</v>
      </c>
      <c r="W24" s="232">
        <f t="shared" si="5"/>
        <v>0</v>
      </c>
      <c r="X24" s="232">
        <f t="shared" si="6"/>
        <v>0</v>
      </c>
      <c r="Y24" s="18"/>
      <c r="Z24" s="186"/>
      <c r="AA24" s="189"/>
      <c r="AB24" s="184"/>
      <c r="AC24" s="18"/>
      <c r="AD24" s="21"/>
      <c r="AE24" s="21"/>
      <c r="AF24" s="21"/>
      <c r="AG24" s="77" t="str">
        <f t="shared" si="7"/>
        <v>0:00:00</v>
      </c>
      <c r="AH24" s="35">
        <v>0</v>
      </c>
      <c r="AI24" s="158" t="s">
        <v>72</v>
      </c>
      <c r="AJ24" s="36">
        <v>0</v>
      </c>
      <c r="AK24" s="35">
        <v>0</v>
      </c>
      <c r="AL24" s="158" t="s">
        <v>72</v>
      </c>
      <c r="AM24" s="36">
        <v>0</v>
      </c>
      <c r="AN24" s="36">
        <v>0</v>
      </c>
      <c r="AO24" s="79" t="str">
        <f>IFERROR(VLOOKUP(F24,ﾘｽﾄ!$G$3:$J$39,4,FALSE),"")</f>
        <v/>
      </c>
      <c r="AP24" s="81"/>
      <c r="AQ24" s="81"/>
      <c r="AR24" s="121" t="str">
        <f t="shared" si="8"/>
        <v>　</v>
      </c>
      <c r="AS24" s="81" t="str">
        <f t="shared" si="9"/>
        <v/>
      </c>
      <c r="AT24" s="81" t="str">
        <f t="shared" si="9"/>
        <v/>
      </c>
      <c r="AU24" s="121" t="str">
        <f t="shared" si="10"/>
        <v>　</v>
      </c>
      <c r="AV24" s="121" t="str">
        <f t="shared" si="11"/>
        <v xml:space="preserve"> </v>
      </c>
      <c r="AW24" s="82"/>
      <c r="AX24" s="83"/>
      <c r="AY24" s="117"/>
      <c r="AZ24" s="115"/>
      <c r="BA24" s="85"/>
      <c r="BB24" s="93" t="str">
        <f t="shared" si="12"/>
        <v/>
      </c>
      <c r="BC24" s="111" t="str">
        <f t="shared" si="13"/>
        <v/>
      </c>
      <c r="BD24" s="110" t="str">
        <f t="shared" si="14"/>
        <v/>
      </c>
      <c r="BE24" s="107" t="str">
        <f t="shared" si="15"/>
        <v/>
      </c>
      <c r="BF24" s="107" t="str">
        <f t="shared" si="16"/>
        <v/>
      </c>
      <c r="BG24" s="110" t="str">
        <f t="shared" si="17"/>
        <v/>
      </c>
      <c r="BH24" s="108">
        <f t="shared" si="18"/>
        <v>0</v>
      </c>
      <c r="BI24" s="109" t="str">
        <f t="shared" si="19"/>
        <v/>
      </c>
      <c r="BJ24" s="110" t="str">
        <f t="shared" si="20"/>
        <v/>
      </c>
      <c r="BK24" s="107" t="str">
        <f t="shared" si="21"/>
        <v/>
      </c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</row>
    <row r="25" spans="1:85" s="5" customFormat="1" ht="17.25">
      <c r="A25" s="48">
        <v>3</v>
      </c>
      <c r="B25" s="5" t="s">
        <v>206</v>
      </c>
      <c r="C25" s="5">
        <v>5800</v>
      </c>
      <c r="D25" s="65">
        <v>3</v>
      </c>
      <c r="E25" s="157" t="str">
        <f t="shared" si="22"/>
        <v/>
      </c>
      <c r="F25" s="167"/>
      <c r="G25" s="166" t="str">
        <f>IF(F25="","",VLOOKUP(F25,ﾘｽﾄ!$G$3:$J$39,3,FALSE))</f>
        <v/>
      </c>
      <c r="H25" s="167"/>
      <c r="I25" s="167"/>
      <c r="J25" s="167" t="str">
        <f t="shared" si="23"/>
        <v/>
      </c>
      <c r="K25" s="167" t="str">
        <f t="shared" si="23"/>
        <v/>
      </c>
      <c r="L25" s="166" t="str">
        <f t="shared" si="24"/>
        <v>　</v>
      </c>
      <c r="M25" s="121" t="str">
        <f t="shared" si="25"/>
        <v>　</v>
      </c>
      <c r="N25" s="121" t="str">
        <f t="shared" si="26"/>
        <v xml:space="preserve"> </v>
      </c>
      <c r="O25" s="22" t="str">
        <f>IF(F25="","",VLOOKUP(F25,ﾘｽﾄ!$G$3:$K$39,5,FALSE))</f>
        <v/>
      </c>
      <c r="P25" s="67"/>
      <c r="Q25" s="68" t="str">
        <f t="shared" ref="Q25:Q88" si="27">R25</f>
        <v/>
      </c>
      <c r="R25" s="69" t="str">
        <f>IF(P25="","",DATEDIF(P25,ﾘｽﾄ!$E$4,"Y"))</f>
        <v/>
      </c>
      <c r="S25" s="231">
        <f t="shared" si="1"/>
        <v>0</v>
      </c>
      <c r="T25" s="232">
        <f t="shared" si="2"/>
        <v>0</v>
      </c>
      <c r="U25" s="232">
        <f t="shared" si="3"/>
        <v>0</v>
      </c>
      <c r="V25" s="232">
        <f t="shared" si="4"/>
        <v>0</v>
      </c>
      <c r="W25" s="232">
        <f t="shared" si="5"/>
        <v>0</v>
      </c>
      <c r="X25" s="232">
        <f t="shared" si="6"/>
        <v>0</v>
      </c>
      <c r="Y25" s="18"/>
      <c r="Z25" s="21"/>
      <c r="AA25" s="189"/>
      <c r="AB25" s="184"/>
      <c r="AC25" s="18"/>
      <c r="AD25" s="21"/>
      <c r="AE25" s="21"/>
      <c r="AF25" s="21"/>
      <c r="AG25" s="77" t="str">
        <f t="shared" si="7"/>
        <v>0:00:00</v>
      </c>
      <c r="AH25" s="35">
        <v>0</v>
      </c>
      <c r="AI25" s="158" t="s">
        <v>72</v>
      </c>
      <c r="AJ25" s="36" t="s">
        <v>73</v>
      </c>
      <c r="AK25" s="35">
        <v>0</v>
      </c>
      <c r="AL25" s="158" t="s">
        <v>72</v>
      </c>
      <c r="AM25" s="36" t="s">
        <v>73</v>
      </c>
      <c r="AN25" s="36" t="s">
        <v>73</v>
      </c>
      <c r="AO25" s="79" t="str">
        <f>IFERROR(VLOOKUP(F25,ﾘｽﾄ!$G$3:$J$39,4,FALSE),"")</f>
        <v/>
      </c>
      <c r="AP25" s="81"/>
      <c r="AQ25" s="81"/>
      <c r="AR25" s="121" t="str">
        <f t="shared" si="8"/>
        <v>　</v>
      </c>
      <c r="AS25" s="81" t="str">
        <f t="shared" si="9"/>
        <v/>
      </c>
      <c r="AT25" s="81" t="str">
        <f t="shared" si="9"/>
        <v/>
      </c>
      <c r="AU25" s="121" t="str">
        <f t="shared" si="10"/>
        <v>　</v>
      </c>
      <c r="AV25" s="121" t="str">
        <f t="shared" si="11"/>
        <v xml:space="preserve"> </v>
      </c>
      <c r="AW25" s="82"/>
      <c r="AX25" s="83"/>
      <c r="AY25" s="117"/>
      <c r="AZ25" s="115"/>
      <c r="BA25" s="132"/>
      <c r="BB25" s="93" t="str">
        <f t="shared" si="12"/>
        <v/>
      </c>
      <c r="BC25" s="111" t="str">
        <f t="shared" si="13"/>
        <v/>
      </c>
      <c r="BD25" s="110" t="str">
        <f t="shared" si="14"/>
        <v/>
      </c>
      <c r="BE25" s="107" t="str">
        <f t="shared" si="15"/>
        <v/>
      </c>
      <c r="BF25" s="107" t="str">
        <f t="shared" si="16"/>
        <v/>
      </c>
      <c r="BG25" s="110" t="str">
        <f t="shared" si="17"/>
        <v/>
      </c>
      <c r="BH25" s="108">
        <f t="shared" si="18"/>
        <v>0</v>
      </c>
      <c r="BI25" s="109" t="str">
        <f t="shared" si="19"/>
        <v/>
      </c>
      <c r="BJ25" s="110" t="str">
        <f t="shared" si="20"/>
        <v/>
      </c>
      <c r="BK25" s="107" t="str">
        <f t="shared" si="21"/>
        <v/>
      </c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</row>
    <row r="26" spans="1:85" s="5" customFormat="1" ht="17.25">
      <c r="A26" s="48">
        <v>4</v>
      </c>
      <c r="B26" s="5" t="s">
        <v>207</v>
      </c>
      <c r="C26" s="5">
        <v>5800</v>
      </c>
      <c r="D26" s="65">
        <v>4</v>
      </c>
      <c r="E26" s="157" t="str">
        <f t="shared" si="22"/>
        <v/>
      </c>
      <c r="F26" s="167"/>
      <c r="G26" s="166" t="str">
        <f>IF(F26="","",VLOOKUP(F26,ﾘｽﾄ!$G$3:$J$39,3,FALSE))</f>
        <v/>
      </c>
      <c r="H26" s="167"/>
      <c r="I26" s="167"/>
      <c r="J26" s="167" t="str">
        <f t="shared" si="23"/>
        <v/>
      </c>
      <c r="K26" s="167" t="str">
        <f t="shared" si="23"/>
        <v/>
      </c>
      <c r="L26" s="166" t="str">
        <f t="shared" si="24"/>
        <v>　</v>
      </c>
      <c r="M26" s="121" t="str">
        <f t="shared" si="25"/>
        <v>　</v>
      </c>
      <c r="N26" s="121" t="str">
        <f t="shared" si="26"/>
        <v xml:space="preserve"> </v>
      </c>
      <c r="O26" s="22" t="str">
        <f>IF(F26="","",VLOOKUP(F26,ﾘｽﾄ!$G$3:$K$39,5,FALSE))</f>
        <v/>
      </c>
      <c r="P26" s="67"/>
      <c r="Q26" s="68" t="str">
        <f t="shared" si="27"/>
        <v/>
      </c>
      <c r="R26" s="69" t="str">
        <f>IF(P26="","",DATEDIF(P26,ﾘｽﾄ!$E$4,"Y"))</f>
        <v/>
      </c>
      <c r="S26" s="231">
        <f t="shared" si="1"/>
        <v>0</v>
      </c>
      <c r="T26" s="232">
        <f t="shared" si="2"/>
        <v>0</v>
      </c>
      <c r="U26" s="232">
        <f t="shared" si="3"/>
        <v>0</v>
      </c>
      <c r="V26" s="232">
        <f t="shared" si="4"/>
        <v>0</v>
      </c>
      <c r="W26" s="232">
        <f t="shared" si="5"/>
        <v>0</v>
      </c>
      <c r="X26" s="232">
        <f t="shared" si="6"/>
        <v>0</v>
      </c>
      <c r="Y26" s="18"/>
      <c r="Z26" s="21"/>
      <c r="AA26" s="189"/>
      <c r="AB26" s="184"/>
      <c r="AC26" s="18"/>
      <c r="AD26" s="21"/>
      <c r="AE26" s="21"/>
      <c r="AF26" s="21"/>
      <c r="AG26" s="77" t="str">
        <f t="shared" si="7"/>
        <v>0:00:00</v>
      </c>
      <c r="AH26" s="35">
        <v>0</v>
      </c>
      <c r="AI26" s="158" t="s">
        <v>72</v>
      </c>
      <c r="AJ26" s="36" t="s">
        <v>73</v>
      </c>
      <c r="AK26" s="35">
        <v>0</v>
      </c>
      <c r="AL26" s="158" t="s">
        <v>72</v>
      </c>
      <c r="AM26" s="36" t="s">
        <v>73</v>
      </c>
      <c r="AN26" s="36" t="s">
        <v>73</v>
      </c>
      <c r="AO26" s="79" t="str">
        <f>IFERROR(VLOOKUP(F26,ﾘｽﾄ!$G$3:$J$39,4,FALSE),"")</f>
        <v/>
      </c>
      <c r="AP26" s="81"/>
      <c r="AQ26" s="81"/>
      <c r="AR26" s="121" t="str">
        <f t="shared" si="8"/>
        <v>　</v>
      </c>
      <c r="AS26" s="81" t="str">
        <f t="shared" si="9"/>
        <v/>
      </c>
      <c r="AT26" s="81" t="str">
        <f t="shared" si="9"/>
        <v/>
      </c>
      <c r="AU26" s="121" t="str">
        <f t="shared" si="10"/>
        <v>　</v>
      </c>
      <c r="AV26" s="121" t="str">
        <f t="shared" si="11"/>
        <v xml:space="preserve"> </v>
      </c>
      <c r="AW26" s="82"/>
      <c r="AX26" s="83"/>
      <c r="AY26" s="117"/>
      <c r="AZ26" s="115"/>
      <c r="BA26" s="85"/>
      <c r="BB26" s="93" t="str">
        <f t="shared" si="12"/>
        <v/>
      </c>
      <c r="BC26" s="111" t="str">
        <f t="shared" si="13"/>
        <v/>
      </c>
      <c r="BD26" s="110" t="str">
        <f t="shared" si="14"/>
        <v/>
      </c>
      <c r="BE26" s="107" t="str">
        <f t="shared" si="15"/>
        <v/>
      </c>
      <c r="BF26" s="107" t="str">
        <f t="shared" si="16"/>
        <v/>
      </c>
      <c r="BG26" s="110" t="str">
        <f t="shared" si="17"/>
        <v/>
      </c>
      <c r="BH26" s="108">
        <f t="shared" si="18"/>
        <v>0</v>
      </c>
      <c r="BI26" s="109" t="str">
        <f t="shared" si="19"/>
        <v/>
      </c>
      <c r="BJ26" s="110" t="str">
        <f t="shared" si="20"/>
        <v/>
      </c>
      <c r="BK26" s="107" t="str">
        <f t="shared" si="21"/>
        <v/>
      </c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</row>
    <row r="27" spans="1:85" s="5" customFormat="1" ht="17.25">
      <c r="A27" s="48">
        <v>5</v>
      </c>
      <c r="B27" s="5" t="s">
        <v>208</v>
      </c>
      <c r="C27" s="5">
        <v>5800</v>
      </c>
      <c r="D27" s="65">
        <v>5</v>
      </c>
      <c r="E27" s="157" t="str">
        <f t="shared" si="22"/>
        <v/>
      </c>
      <c r="F27" s="167"/>
      <c r="G27" s="166" t="str">
        <f>IF(F27="","",VLOOKUP(F27,ﾘｽﾄ!$G$3:$J$39,3,FALSE))</f>
        <v/>
      </c>
      <c r="H27" s="167"/>
      <c r="I27" s="167"/>
      <c r="J27" s="167" t="str">
        <f t="shared" si="23"/>
        <v/>
      </c>
      <c r="K27" s="167" t="str">
        <f t="shared" si="23"/>
        <v/>
      </c>
      <c r="L27" s="166" t="str">
        <f t="shared" si="24"/>
        <v>　</v>
      </c>
      <c r="M27" s="121" t="str">
        <f t="shared" si="25"/>
        <v>　</v>
      </c>
      <c r="N27" s="121" t="str">
        <f t="shared" si="26"/>
        <v xml:space="preserve"> </v>
      </c>
      <c r="O27" s="22" t="str">
        <f>IF(F27="","",VLOOKUP(F27,ﾘｽﾄ!$G$3:$K$39,5,FALSE))</f>
        <v/>
      </c>
      <c r="P27" s="67"/>
      <c r="Q27" s="68" t="str">
        <f t="shared" si="27"/>
        <v/>
      </c>
      <c r="R27" s="69" t="str">
        <f>IF(P27="","",DATEDIF(P27,ﾘｽﾄ!$E$4,"Y"))</f>
        <v/>
      </c>
      <c r="S27" s="231">
        <f t="shared" si="1"/>
        <v>0</v>
      </c>
      <c r="T27" s="232">
        <f t="shared" si="2"/>
        <v>0</v>
      </c>
      <c r="U27" s="232">
        <f t="shared" si="3"/>
        <v>0</v>
      </c>
      <c r="V27" s="232">
        <f t="shared" si="4"/>
        <v>0</v>
      </c>
      <c r="W27" s="232">
        <f t="shared" si="5"/>
        <v>0</v>
      </c>
      <c r="X27" s="232">
        <f t="shared" si="6"/>
        <v>0</v>
      </c>
      <c r="Y27" s="18"/>
      <c r="Z27" s="21"/>
      <c r="AA27" s="189"/>
      <c r="AB27" s="184"/>
      <c r="AC27" s="18"/>
      <c r="AD27" s="21"/>
      <c r="AE27" s="21"/>
      <c r="AF27" s="21"/>
      <c r="AG27" s="77" t="str">
        <f t="shared" si="7"/>
        <v>0:00:00</v>
      </c>
      <c r="AH27" s="35">
        <v>0</v>
      </c>
      <c r="AI27" s="158" t="s">
        <v>72</v>
      </c>
      <c r="AJ27" s="36" t="s">
        <v>73</v>
      </c>
      <c r="AK27" s="35">
        <v>0</v>
      </c>
      <c r="AL27" s="158" t="s">
        <v>72</v>
      </c>
      <c r="AM27" s="36" t="s">
        <v>73</v>
      </c>
      <c r="AN27" s="36" t="s">
        <v>73</v>
      </c>
      <c r="AO27" s="79" t="str">
        <f>IFERROR(VLOOKUP(F27,ﾘｽﾄ!$G$3:$J$39,4,FALSE),"")</f>
        <v/>
      </c>
      <c r="AP27" s="82"/>
      <c r="AQ27" s="82"/>
      <c r="AR27" s="130" t="str">
        <f t="shared" si="8"/>
        <v>　</v>
      </c>
      <c r="AS27" s="82" t="str">
        <f t="shared" si="9"/>
        <v/>
      </c>
      <c r="AT27" s="82" t="str">
        <f t="shared" si="9"/>
        <v/>
      </c>
      <c r="AU27" s="130" t="str">
        <f t="shared" si="10"/>
        <v>　</v>
      </c>
      <c r="AV27" s="130" t="str">
        <f t="shared" si="11"/>
        <v xml:space="preserve"> </v>
      </c>
      <c r="AW27" s="136"/>
      <c r="AX27" s="83"/>
      <c r="AY27" s="117"/>
      <c r="AZ27" s="115"/>
      <c r="BA27" s="85"/>
      <c r="BB27" s="93" t="str">
        <f t="shared" si="12"/>
        <v/>
      </c>
      <c r="BC27" s="111" t="str">
        <f t="shared" si="13"/>
        <v/>
      </c>
      <c r="BD27" s="110" t="str">
        <f t="shared" si="14"/>
        <v/>
      </c>
      <c r="BE27" s="107" t="str">
        <f t="shared" si="15"/>
        <v/>
      </c>
      <c r="BF27" s="107" t="str">
        <f t="shared" si="16"/>
        <v/>
      </c>
      <c r="BG27" s="110" t="str">
        <f t="shared" si="17"/>
        <v/>
      </c>
      <c r="BH27" s="108">
        <f t="shared" si="18"/>
        <v>0</v>
      </c>
      <c r="BI27" s="109" t="str">
        <f t="shared" si="19"/>
        <v/>
      </c>
      <c r="BJ27" s="110" t="str">
        <f t="shared" si="20"/>
        <v/>
      </c>
      <c r="BK27" s="107" t="str">
        <f t="shared" si="21"/>
        <v/>
      </c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</row>
    <row r="28" spans="1:85" s="5" customFormat="1" ht="17.25">
      <c r="A28" s="48">
        <v>6</v>
      </c>
      <c r="B28" s="5" t="s">
        <v>209</v>
      </c>
      <c r="C28" s="5">
        <v>5800</v>
      </c>
      <c r="D28" s="65">
        <v>6</v>
      </c>
      <c r="E28" s="157" t="str">
        <f t="shared" si="22"/>
        <v/>
      </c>
      <c r="F28" s="167"/>
      <c r="G28" s="166" t="str">
        <f>IF(F28="","",VLOOKUP(F28,ﾘｽﾄ!$G$3:$J$39,3,FALSE))</f>
        <v/>
      </c>
      <c r="H28" s="167"/>
      <c r="I28" s="167"/>
      <c r="J28" s="167" t="str">
        <f t="shared" si="23"/>
        <v/>
      </c>
      <c r="K28" s="167" t="str">
        <f t="shared" si="23"/>
        <v/>
      </c>
      <c r="L28" s="166" t="str">
        <f t="shared" si="24"/>
        <v>　</v>
      </c>
      <c r="M28" s="121" t="str">
        <f t="shared" si="25"/>
        <v>　</v>
      </c>
      <c r="N28" s="121" t="str">
        <f t="shared" si="26"/>
        <v xml:space="preserve"> </v>
      </c>
      <c r="O28" s="22" t="str">
        <f>IF(F28="","",VLOOKUP(F28,ﾘｽﾄ!$G$3:$K$39,5,FALSE))</f>
        <v/>
      </c>
      <c r="P28" s="67"/>
      <c r="Q28" s="68" t="str">
        <f t="shared" si="27"/>
        <v/>
      </c>
      <c r="R28" s="69" t="str">
        <f>IF(P28="","",DATEDIF(P28,ﾘｽﾄ!$E$4,"Y"))</f>
        <v/>
      </c>
      <c r="S28" s="231">
        <f t="shared" si="1"/>
        <v>0</v>
      </c>
      <c r="T28" s="232">
        <f t="shared" si="2"/>
        <v>0</v>
      </c>
      <c r="U28" s="232">
        <f t="shared" si="3"/>
        <v>0</v>
      </c>
      <c r="V28" s="232">
        <f t="shared" si="4"/>
        <v>0</v>
      </c>
      <c r="W28" s="232">
        <f t="shared" si="5"/>
        <v>0</v>
      </c>
      <c r="X28" s="232">
        <f t="shared" si="6"/>
        <v>0</v>
      </c>
      <c r="Y28" s="18"/>
      <c r="Z28" s="21"/>
      <c r="AA28" s="189"/>
      <c r="AB28" s="184"/>
      <c r="AC28" s="18"/>
      <c r="AD28" s="21"/>
      <c r="AE28" s="21"/>
      <c r="AF28" s="21"/>
      <c r="AG28" s="77" t="str">
        <f t="shared" si="7"/>
        <v>0:00:00</v>
      </c>
      <c r="AH28" s="35">
        <v>0</v>
      </c>
      <c r="AI28" s="158" t="s">
        <v>72</v>
      </c>
      <c r="AJ28" s="36" t="s">
        <v>73</v>
      </c>
      <c r="AK28" s="35">
        <v>0</v>
      </c>
      <c r="AL28" s="158" t="s">
        <v>72</v>
      </c>
      <c r="AM28" s="36" t="s">
        <v>73</v>
      </c>
      <c r="AN28" s="36" t="s">
        <v>73</v>
      </c>
      <c r="AO28" s="79" t="str">
        <f>IFERROR(VLOOKUP(F28,ﾘｽﾄ!$G$3:$J$39,4,FALSE),"")</f>
        <v/>
      </c>
      <c r="AP28" s="81"/>
      <c r="AQ28" s="81"/>
      <c r="AR28" s="121" t="str">
        <f t="shared" si="8"/>
        <v>　</v>
      </c>
      <c r="AS28" s="81" t="str">
        <f t="shared" si="9"/>
        <v/>
      </c>
      <c r="AT28" s="81" t="str">
        <f t="shared" si="9"/>
        <v/>
      </c>
      <c r="AU28" s="121" t="str">
        <f t="shared" si="10"/>
        <v>　</v>
      </c>
      <c r="AV28" s="121" t="str">
        <f t="shared" si="11"/>
        <v xml:space="preserve"> </v>
      </c>
      <c r="AW28" s="82"/>
      <c r="AX28" s="83"/>
      <c r="AY28" s="117"/>
      <c r="AZ28" s="115"/>
      <c r="BA28" s="85"/>
      <c r="BB28" s="93" t="str">
        <f t="shared" si="12"/>
        <v/>
      </c>
      <c r="BC28" s="111" t="str">
        <f t="shared" si="13"/>
        <v/>
      </c>
      <c r="BD28" s="110" t="str">
        <f t="shared" si="14"/>
        <v/>
      </c>
      <c r="BE28" s="107" t="str">
        <f t="shared" si="15"/>
        <v/>
      </c>
      <c r="BF28" s="107" t="str">
        <f t="shared" si="16"/>
        <v/>
      </c>
      <c r="BG28" s="110" t="str">
        <f t="shared" si="17"/>
        <v/>
      </c>
      <c r="BH28" s="108">
        <f t="shared" si="18"/>
        <v>0</v>
      </c>
      <c r="BI28" s="109" t="str">
        <f t="shared" si="19"/>
        <v/>
      </c>
      <c r="BJ28" s="110" t="str">
        <f t="shared" si="20"/>
        <v/>
      </c>
      <c r="BK28" s="107" t="str">
        <f t="shared" si="21"/>
        <v/>
      </c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</row>
    <row r="29" spans="1:85" s="5" customFormat="1" ht="17.25">
      <c r="A29" s="48">
        <v>7</v>
      </c>
      <c r="B29" s="5" t="s">
        <v>210</v>
      </c>
      <c r="C29" s="5">
        <v>5800</v>
      </c>
      <c r="D29" s="65">
        <v>7</v>
      </c>
      <c r="E29" s="157" t="str">
        <f t="shared" si="22"/>
        <v/>
      </c>
      <c r="F29" s="167"/>
      <c r="G29" s="166" t="str">
        <f>IF(F29="","",VLOOKUP(F29,ﾘｽﾄ!$G$3:$J$39,3,FALSE))</f>
        <v/>
      </c>
      <c r="H29" s="167"/>
      <c r="I29" s="167"/>
      <c r="J29" s="167" t="str">
        <f t="shared" si="23"/>
        <v/>
      </c>
      <c r="K29" s="167" t="str">
        <f t="shared" si="23"/>
        <v/>
      </c>
      <c r="L29" s="166" t="str">
        <f t="shared" si="24"/>
        <v>　</v>
      </c>
      <c r="M29" s="121" t="str">
        <f t="shared" si="25"/>
        <v>　</v>
      </c>
      <c r="N29" s="121" t="str">
        <f t="shared" si="26"/>
        <v xml:space="preserve"> </v>
      </c>
      <c r="O29" s="22" t="str">
        <f>IF(F29="","",VLOOKUP(F29,ﾘｽﾄ!$G$3:$K$39,5,FALSE))</f>
        <v/>
      </c>
      <c r="P29" s="67"/>
      <c r="Q29" s="68" t="str">
        <f t="shared" si="27"/>
        <v/>
      </c>
      <c r="R29" s="69" t="str">
        <f>IF(P29="","",DATEDIF(P29,ﾘｽﾄ!$E$4,"Y"))</f>
        <v/>
      </c>
      <c r="S29" s="231">
        <f t="shared" si="1"/>
        <v>0</v>
      </c>
      <c r="T29" s="232">
        <f t="shared" si="2"/>
        <v>0</v>
      </c>
      <c r="U29" s="232">
        <f t="shared" si="3"/>
        <v>0</v>
      </c>
      <c r="V29" s="232">
        <f t="shared" si="4"/>
        <v>0</v>
      </c>
      <c r="W29" s="232">
        <f t="shared" si="5"/>
        <v>0</v>
      </c>
      <c r="X29" s="232">
        <f t="shared" si="6"/>
        <v>0</v>
      </c>
      <c r="Y29" s="18"/>
      <c r="Z29" s="21"/>
      <c r="AA29" s="189"/>
      <c r="AB29" s="184"/>
      <c r="AC29" s="18"/>
      <c r="AD29" s="21"/>
      <c r="AE29" s="21"/>
      <c r="AF29" s="21"/>
      <c r="AG29" s="77" t="str">
        <f t="shared" si="7"/>
        <v>0:00:00</v>
      </c>
      <c r="AH29" s="35">
        <v>0</v>
      </c>
      <c r="AI29" s="158" t="s">
        <v>72</v>
      </c>
      <c r="AJ29" s="36" t="s">
        <v>73</v>
      </c>
      <c r="AK29" s="35">
        <v>0</v>
      </c>
      <c r="AL29" s="158" t="s">
        <v>72</v>
      </c>
      <c r="AM29" s="36" t="s">
        <v>73</v>
      </c>
      <c r="AN29" s="36" t="s">
        <v>73</v>
      </c>
      <c r="AO29" s="79" t="str">
        <f>IFERROR(VLOOKUP(F29,ﾘｽﾄ!$G$3:$J$39,4,FALSE),"")</f>
        <v/>
      </c>
      <c r="AP29" s="81"/>
      <c r="AQ29" s="81"/>
      <c r="AR29" s="121" t="str">
        <f t="shared" si="8"/>
        <v>　</v>
      </c>
      <c r="AS29" s="81" t="str">
        <f t="shared" si="9"/>
        <v/>
      </c>
      <c r="AT29" s="81" t="str">
        <f t="shared" si="9"/>
        <v/>
      </c>
      <c r="AU29" s="121" t="str">
        <f t="shared" si="10"/>
        <v>　</v>
      </c>
      <c r="AV29" s="121" t="str">
        <f t="shared" si="11"/>
        <v xml:space="preserve"> </v>
      </c>
      <c r="AW29" s="82"/>
      <c r="AX29" s="83"/>
      <c r="AY29" s="117"/>
      <c r="AZ29" s="115"/>
      <c r="BA29" s="85"/>
      <c r="BB29" s="93" t="str">
        <f t="shared" si="12"/>
        <v/>
      </c>
      <c r="BC29" s="111" t="str">
        <f t="shared" si="13"/>
        <v/>
      </c>
      <c r="BD29" s="110" t="str">
        <f t="shared" si="14"/>
        <v/>
      </c>
      <c r="BE29" s="107" t="str">
        <f t="shared" si="15"/>
        <v/>
      </c>
      <c r="BF29" s="107" t="str">
        <f t="shared" si="16"/>
        <v/>
      </c>
      <c r="BG29" s="110" t="str">
        <f t="shared" si="17"/>
        <v/>
      </c>
      <c r="BH29" s="108">
        <f t="shared" si="18"/>
        <v>0</v>
      </c>
      <c r="BI29" s="109" t="str">
        <f t="shared" si="19"/>
        <v/>
      </c>
      <c r="BJ29" s="110" t="str">
        <f t="shared" si="20"/>
        <v/>
      </c>
      <c r="BK29" s="107" t="str">
        <f t="shared" si="21"/>
        <v/>
      </c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</row>
    <row r="30" spans="1:85" s="5" customFormat="1" ht="17.25">
      <c r="A30" s="48">
        <v>8</v>
      </c>
      <c r="B30" s="5" t="s">
        <v>211</v>
      </c>
      <c r="C30" s="5">
        <v>5800</v>
      </c>
      <c r="D30" s="65">
        <v>8</v>
      </c>
      <c r="E30" s="157" t="str">
        <f t="shared" si="22"/>
        <v/>
      </c>
      <c r="F30" s="167"/>
      <c r="G30" s="166" t="str">
        <f>IF(F30="","",VLOOKUP(F30,ﾘｽﾄ!$G$3:$J$39,3,FALSE))</f>
        <v/>
      </c>
      <c r="H30" s="167"/>
      <c r="I30" s="167"/>
      <c r="J30" s="167" t="str">
        <f t="shared" si="23"/>
        <v/>
      </c>
      <c r="K30" s="167" t="str">
        <f t="shared" si="23"/>
        <v/>
      </c>
      <c r="L30" s="166" t="str">
        <f t="shared" si="24"/>
        <v>　</v>
      </c>
      <c r="M30" s="121" t="str">
        <f t="shared" si="25"/>
        <v>　</v>
      </c>
      <c r="N30" s="121" t="str">
        <f t="shared" si="26"/>
        <v xml:space="preserve"> </v>
      </c>
      <c r="O30" s="22" t="str">
        <f>IF(F30="","",VLOOKUP(F30,ﾘｽﾄ!$G$3:$K$39,5,FALSE))</f>
        <v/>
      </c>
      <c r="P30" s="67"/>
      <c r="Q30" s="68" t="str">
        <f t="shared" si="27"/>
        <v/>
      </c>
      <c r="R30" s="69" t="str">
        <f>IF(P30="","",DATEDIF(P30,ﾘｽﾄ!$E$4,"Y"))</f>
        <v/>
      </c>
      <c r="S30" s="231">
        <f t="shared" si="1"/>
        <v>0</v>
      </c>
      <c r="T30" s="232">
        <f t="shared" si="2"/>
        <v>0</v>
      </c>
      <c r="U30" s="232">
        <f t="shared" si="3"/>
        <v>0</v>
      </c>
      <c r="V30" s="232">
        <f t="shared" si="4"/>
        <v>0</v>
      </c>
      <c r="W30" s="232">
        <f t="shared" si="5"/>
        <v>0</v>
      </c>
      <c r="X30" s="232">
        <f t="shared" si="6"/>
        <v>0</v>
      </c>
      <c r="Y30" s="18"/>
      <c r="Z30" s="21"/>
      <c r="AA30" s="189"/>
      <c r="AB30" s="184"/>
      <c r="AC30" s="18"/>
      <c r="AD30" s="21"/>
      <c r="AE30" s="21"/>
      <c r="AF30" s="21"/>
      <c r="AG30" s="77" t="str">
        <f t="shared" si="7"/>
        <v>0:00:00</v>
      </c>
      <c r="AH30" s="35">
        <v>0</v>
      </c>
      <c r="AI30" s="158" t="s">
        <v>72</v>
      </c>
      <c r="AJ30" s="36" t="s">
        <v>73</v>
      </c>
      <c r="AK30" s="35">
        <v>0</v>
      </c>
      <c r="AL30" s="158" t="s">
        <v>72</v>
      </c>
      <c r="AM30" s="36" t="s">
        <v>73</v>
      </c>
      <c r="AN30" s="36" t="s">
        <v>73</v>
      </c>
      <c r="AO30" s="79" t="str">
        <f>IFERROR(VLOOKUP(F30,ﾘｽﾄ!$G$3:$J$39,4,FALSE),"")</f>
        <v/>
      </c>
      <c r="AP30" s="81"/>
      <c r="AQ30" s="81"/>
      <c r="AR30" s="121" t="str">
        <f>CONCATENATE(AP30,"　",AQ30)</f>
        <v>　</v>
      </c>
      <c r="AS30" s="81" t="str">
        <f t="shared" si="9"/>
        <v/>
      </c>
      <c r="AT30" s="81" t="str">
        <f t="shared" si="9"/>
        <v/>
      </c>
      <c r="AU30" s="121" t="str">
        <f>CONCATENATE(AS30,"　",AT30)</f>
        <v>　</v>
      </c>
      <c r="AV30" s="121" t="str">
        <f>ASC(AU30)</f>
        <v xml:space="preserve"> </v>
      </c>
      <c r="AW30" s="137"/>
      <c r="AX30" s="83"/>
      <c r="AY30" s="117"/>
      <c r="AZ30" s="115"/>
      <c r="BA30" s="85"/>
      <c r="BB30" s="93" t="str">
        <f t="shared" si="12"/>
        <v/>
      </c>
      <c r="BC30" s="111" t="str">
        <f t="shared" si="13"/>
        <v/>
      </c>
      <c r="BD30" s="110" t="str">
        <f t="shared" si="14"/>
        <v/>
      </c>
      <c r="BE30" s="107" t="str">
        <f t="shared" si="15"/>
        <v/>
      </c>
      <c r="BF30" s="107" t="str">
        <f t="shared" si="16"/>
        <v/>
      </c>
      <c r="BG30" s="110" t="str">
        <f t="shared" si="17"/>
        <v/>
      </c>
      <c r="BH30" s="108">
        <f t="shared" si="18"/>
        <v>0</v>
      </c>
      <c r="BI30" s="109" t="str">
        <f t="shared" si="19"/>
        <v/>
      </c>
      <c r="BJ30" s="110" t="str">
        <f t="shared" si="20"/>
        <v/>
      </c>
      <c r="BK30" s="107" t="str">
        <f t="shared" si="21"/>
        <v/>
      </c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</row>
    <row r="31" spans="1:85" s="5" customFormat="1" ht="17.25">
      <c r="A31" s="48">
        <v>9</v>
      </c>
      <c r="B31" s="5" t="s">
        <v>212</v>
      </c>
      <c r="C31" s="5">
        <v>5800</v>
      </c>
      <c r="D31" s="65">
        <v>9</v>
      </c>
      <c r="E31" s="157" t="str">
        <f t="shared" si="22"/>
        <v/>
      </c>
      <c r="F31" s="167"/>
      <c r="G31" s="166" t="str">
        <f>IF(F31="","",VLOOKUP(F31,ﾘｽﾄ!$G$3:$J$39,3,FALSE))</f>
        <v/>
      </c>
      <c r="H31" s="167"/>
      <c r="I31" s="167"/>
      <c r="J31" s="167" t="str">
        <f t="shared" si="23"/>
        <v/>
      </c>
      <c r="K31" s="167" t="str">
        <f t="shared" si="23"/>
        <v/>
      </c>
      <c r="L31" s="166" t="str">
        <f t="shared" si="24"/>
        <v>　</v>
      </c>
      <c r="M31" s="121" t="str">
        <f t="shared" si="25"/>
        <v>　</v>
      </c>
      <c r="N31" s="121" t="str">
        <f t="shared" si="26"/>
        <v xml:space="preserve"> </v>
      </c>
      <c r="O31" s="22" t="str">
        <f>IF(F31="","",VLOOKUP(F31,ﾘｽﾄ!$G$3:$K$39,5,FALSE))</f>
        <v/>
      </c>
      <c r="P31" s="67"/>
      <c r="Q31" s="68" t="str">
        <f t="shared" si="27"/>
        <v/>
      </c>
      <c r="R31" s="69" t="str">
        <f>IF(P31="","",DATEDIF(P31,ﾘｽﾄ!$E$4,"Y"))</f>
        <v/>
      </c>
      <c r="S31" s="231">
        <f t="shared" si="1"/>
        <v>0</v>
      </c>
      <c r="T31" s="232">
        <f t="shared" si="2"/>
        <v>0</v>
      </c>
      <c r="U31" s="232">
        <f t="shared" si="3"/>
        <v>0</v>
      </c>
      <c r="V31" s="232">
        <f t="shared" si="4"/>
        <v>0</v>
      </c>
      <c r="W31" s="232">
        <f t="shared" si="5"/>
        <v>0</v>
      </c>
      <c r="X31" s="232">
        <f t="shared" si="6"/>
        <v>0</v>
      </c>
      <c r="Y31" s="18"/>
      <c r="Z31" s="186"/>
      <c r="AA31" s="189"/>
      <c r="AB31" s="184"/>
      <c r="AC31" s="18"/>
      <c r="AD31" s="21"/>
      <c r="AE31" s="21"/>
      <c r="AF31" s="21"/>
      <c r="AG31" s="77" t="str">
        <f t="shared" si="7"/>
        <v>0:00:00</v>
      </c>
      <c r="AH31" s="35">
        <v>0</v>
      </c>
      <c r="AI31" s="158" t="s">
        <v>72</v>
      </c>
      <c r="AJ31" s="36" t="s">
        <v>73</v>
      </c>
      <c r="AK31" s="35">
        <v>0</v>
      </c>
      <c r="AL31" s="158" t="s">
        <v>72</v>
      </c>
      <c r="AM31" s="36" t="s">
        <v>73</v>
      </c>
      <c r="AN31" s="36" t="s">
        <v>73</v>
      </c>
      <c r="AO31" s="79" t="str">
        <f>IFERROR(VLOOKUP(F31,ﾘｽﾄ!$G$3:$J$39,4,FALSE),"")</f>
        <v/>
      </c>
      <c r="AP31" s="81"/>
      <c r="AQ31" s="81"/>
      <c r="AR31" s="121" t="str">
        <f t="shared" ref="AR31:AR94" si="28">CONCATENATE(AP31,"　",AQ31)</f>
        <v>　</v>
      </c>
      <c r="AS31" s="81" t="str">
        <f t="shared" si="9"/>
        <v/>
      </c>
      <c r="AT31" s="81" t="str">
        <f t="shared" si="9"/>
        <v/>
      </c>
      <c r="AU31" s="121" t="str">
        <f t="shared" ref="AU31:AU94" si="29">CONCATENATE(AS31,"　",AT31)</f>
        <v>　</v>
      </c>
      <c r="AV31" s="121" t="str">
        <f t="shared" ref="AV31:AV94" si="30">ASC(AU31)</f>
        <v xml:space="preserve"> </v>
      </c>
      <c r="AW31" s="82"/>
      <c r="AX31" s="83"/>
      <c r="AY31" s="117"/>
      <c r="AZ31" s="115"/>
      <c r="BA31" s="85"/>
      <c r="BB31" s="93" t="str">
        <f t="shared" si="12"/>
        <v/>
      </c>
      <c r="BC31" s="111" t="str">
        <f t="shared" si="13"/>
        <v/>
      </c>
      <c r="BD31" s="110" t="str">
        <f t="shared" si="14"/>
        <v/>
      </c>
      <c r="BE31" s="107" t="str">
        <f t="shared" si="15"/>
        <v/>
      </c>
      <c r="BF31" s="107" t="str">
        <f t="shared" si="16"/>
        <v/>
      </c>
      <c r="BG31" s="110" t="str">
        <f t="shared" si="17"/>
        <v/>
      </c>
      <c r="BH31" s="108">
        <f t="shared" si="18"/>
        <v>0</v>
      </c>
      <c r="BI31" s="109" t="str">
        <f t="shared" si="19"/>
        <v/>
      </c>
      <c r="BJ31" s="110" t="str">
        <f t="shared" si="20"/>
        <v/>
      </c>
      <c r="BK31" s="107" t="str">
        <f t="shared" si="21"/>
        <v/>
      </c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</row>
    <row r="32" spans="1:85" s="5" customFormat="1" ht="17.25">
      <c r="A32" s="48">
        <v>10</v>
      </c>
      <c r="B32" s="5" t="s">
        <v>213</v>
      </c>
      <c r="C32" s="5">
        <v>5800</v>
      </c>
      <c r="D32" s="65">
        <v>10</v>
      </c>
      <c r="E32" s="157" t="str">
        <f t="shared" si="22"/>
        <v/>
      </c>
      <c r="F32" s="167"/>
      <c r="G32" s="166" t="str">
        <f>IF(F32="","",VLOOKUP(F32,ﾘｽﾄ!$G$3:$J$39,3,FALSE))</f>
        <v/>
      </c>
      <c r="H32" s="167"/>
      <c r="I32" s="167"/>
      <c r="J32" s="167" t="str">
        <f t="shared" si="23"/>
        <v/>
      </c>
      <c r="K32" s="167" t="str">
        <f t="shared" si="23"/>
        <v/>
      </c>
      <c r="L32" s="166" t="str">
        <f t="shared" si="24"/>
        <v>　</v>
      </c>
      <c r="M32" s="121" t="str">
        <f t="shared" si="25"/>
        <v>　</v>
      </c>
      <c r="N32" s="121" t="str">
        <f t="shared" si="26"/>
        <v xml:space="preserve"> </v>
      </c>
      <c r="O32" s="22" t="str">
        <f>IF(F32="","",VLOOKUP(F32,ﾘｽﾄ!$G$3:$K$39,5,FALSE))</f>
        <v/>
      </c>
      <c r="P32" s="67"/>
      <c r="Q32" s="68" t="str">
        <f t="shared" si="27"/>
        <v/>
      </c>
      <c r="R32" s="69" t="str">
        <f>IF(P32="","",DATEDIF(P32,ﾘｽﾄ!$E$4,"Y"))</f>
        <v/>
      </c>
      <c r="S32" s="231">
        <f t="shared" si="1"/>
        <v>0</v>
      </c>
      <c r="T32" s="232">
        <f t="shared" si="2"/>
        <v>0</v>
      </c>
      <c r="U32" s="232">
        <f t="shared" si="3"/>
        <v>0</v>
      </c>
      <c r="V32" s="232">
        <f t="shared" si="4"/>
        <v>0</v>
      </c>
      <c r="W32" s="232">
        <f t="shared" si="5"/>
        <v>0</v>
      </c>
      <c r="X32" s="232">
        <f t="shared" si="6"/>
        <v>0</v>
      </c>
      <c r="Y32" s="18"/>
      <c r="Z32" s="21"/>
      <c r="AA32" s="189"/>
      <c r="AB32" s="184"/>
      <c r="AC32" s="18"/>
      <c r="AD32" s="21"/>
      <c r="AE32" s="21"/>
      <c r="AF32" s="21"/>
      <c r="AG32" s="77" t="str">
        <f t="shared" si="7"/>
        <v>0:00:00</v>
      </c>
      <c r="AH32" s="35">
        <v>0</v>
      </c>
      <c r="AI32" s="158" t="s">
        <v>72</v>
      </c>
      <c r="AJ32" s="36" t="s">
        <v>73</v>
      </c>
      <c r="AK32" s="35">
        <v>0</v>
      </c>
      <c r="AL32" s="158" t="s">
        <v>72</v>
      </c>
      <c r="AM32" s="36" t="s">
        <v>73</v>
      </c>
      <c r="AN32" s="36" t="s">
        <v>73</v>
      </c>
      <c r="AO32" s="79" t="str">
        <f>IFERROR(VLOOKUP(F32,ﾘｽﾄ!$G$3:$J$39,4,FALSE),"")</f>
        <v/>
      </c>
      <c r="AP32" s="81"/>
      <c r="AQ32" s="81"/>
      <c r="AR32" s="121" t="str">
        <f t="shared" si="28"/>
        <v>　</v>
      </c>
      <c r="AS32" s="81" t="str">
        <f t="shared" si="9"/>
        <v/>
      </c>
      <c r="AT32" s="81" t="str">
        <f t="shared" si="9"/>
        <v/>
      </c>
      <c r="AU32" s="121" t="str">
        <f t="shared" si="29"/>
        <v>　</v>
      </c>
      <c r="AV32" s="121" t="str">
        <f t="shared" si="30"/>
        <v xml:space="preserve"> </v>
      </c>
      <c r="AW32" s="82"/>
      <c r="AX32" s="83"/>
      <c r="AY32" s="117"/>
      <c r="AZ32" s="115"/>
      <c r="BA32" s="85"/>
      <c r="BB32" s="93" t="str">
        <f t="shared" si="12"/>
        <v/>
      </c>
      <c r="BC32" s="111" t="str">
        <f t="shared" si="13"/>
        <v/>
      </c>
      <c r="BD32" s="110" t="str">
        <f t="shared" si="14"/>
        <v/>
      </c>
      <c r="BE32" s="107" t="str">
        <f t="shared" si="15"/>
        <v/>
      </c>
      <c r="BF32" s="107" t="str">
        <f t="shared" si="16"/>
        <v/>
      </c>
      <c r="BG32" s="110" t="str">
        <f t="shared" si="17"/>
        <v/>
      </c>
      <c r="BH32" s="108">
        <f t="shared" si="18"/>
        <v>0</v>
      </c>
      <c r="BI32" s="109" t="str">
        <f t="shared" si="19"/>
        <v/>
      </c>
      <c r="BJ32" s="110" t="str">
        <f t="shared" si="20"/>
        <v/>
      </c>
      <c r="BK32" s="107" t="str">
        <f t="shared" si="21"/>
        <v/>
      </c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</row>
    <row r="33" spans="1:84" s="5" customFormat="1" ht="17.25">
      <c r="A33" s="48">
        <v>11</v>
      </c>
      <c r="B33" s="5" t="s">
        <v>214</v>
      </c>
      <c r="C33" s="5">
        <v>5800</v>
      </c>
      <c r="D33" s="65">
        <v>11</v>
      </c>
      <c r="E33" s="157" t="str">
        <f t="shared" si="22"/>
        <v/>
      </c>
      <c r="F33" s="167"/>
      <c r="G33" s="166" t="str">
        <f>IF(F33="","",VLOOKUP(F33,ﾘｽﾄ!$G$3:$J$39,3,FALSE))</f>
        <v/>
      </c>
      <c r="H33" s="167"/>
      <c r="I33" s="167"/>
      <c r="J33" s="167" t="str">
        <f t="shared" si="23"/>
        <v/>
      </c>
      <c r="K33" s="167" t="str">
        <f t="shared" si="23"/>
        <v/>
      </c>
      <c r="L33" s="166" t="str">
        <f t="shared" si="24"/>
        <v>　</v>
      </c>
      <c r="M33" s="121" t="str">
        <f t="shared" si="25"/>
        <v>　</v>
      </c>
      <c r="N33" s="121" t="str">
        <f t="shared" si="26"/>
        <v xml:space="preserve"> </v>
      </c>
      <c r="O33" s="22" t="str">
        <f>IF(F33="","",VLOOKUP(F33,ﾘｽﾄ!$G$3:$K$39,5,FALSE))</f>
        <v/>
      </c>
      <c r="P33" s="67"/>
      <c r="Q33" s="68" t="str">
        <f t="shared" si="27"/>
        <v/>
      </c>
      <c r="R33" s="69" t="str">
        <f>IF(P33="","",DATEDIF(P33,ﾘｽﾄ!$E$4,"Y"))</f>
        <v/>
      </c>
      <c r="S33" s="231">
        <f t="shared" si="1"/>
        <v>0</v>
      </c>
      <c r="T33" s="232">
        <f t="shared" si="2"/>
        <v>0</v>
      </c>
      <c r="U33" s="232">
        <f t="shared" si="3"/>
        <v>0</v>
      </c>
      <c r="V33" s="232">
        <f t="shared" si="4"/>
        <v>0</v>
      </c>
      <c r="W33" s="232">
        <f t="shared" si="5"/>
        <v>0</v>
      </c>
      <c r="X33" s="232">
        <f t="shared" si="6"/>
        <v>0</v>
      </c>
      <c r="Y33" s="18"/>
      <c r="Z33" s="21"/>
      <c r="AA33" s="189"/>
      <c r="AB33" s="184"/>
      <c r="AC33" s="18"/>
      <c r="AD33" s="21"/>
      <c r="AE33" s="21"/>
      <c r="AF33" s="21"/>
      <c r="AG33" s="77" t="str">
        <f t="shared" si="7"/>
        <v>0:00:00</v>
      </c>
      <c r="AH33" s="35">
        <v>0</v>
      </c>
      <c r="AI33" s="158" t="s">
        <v>72</v>
      </c>
      <c r="AJ33" s="36" t="s">
        <v>73</v>
      </c>
      <c r="AK33" s="35">
        <v>0</v>
      </c>
      <c r="AL33" s="158" t="s">
        <v>72</v>
      </c>
      <c r="AM33" s="36" t="s">
        <v>73</v>
      </c>
      <c r="AN33" s="36" t="s">
        <v>73</v>
      </c>
      <c r="AO33" s="79" t="str">
        <f>IFERROR(VLOOKUP(F33,ﾘｽﾄ!$G$3:$J$39,4,FALSE),"")</f>
        <v/>
      </c>
      <c r="AP33" s="81"/>
      <c r="AQ33" s="81"/>
      <c r="AR33" s="121" t="str">
        <f t="shared" si="28"/>
        <v>　</v>
      </c>
      <c r="AS33" s="81" t="str">
        <f t="shared" si="9"/>
        <v/>
      </c>
      <c r="AT33" s="81" t="str">
        <f t="shared" si="9"/>
        <v/>
      </c>
      <c r="AU33" s="121" t="str">
        <f t="shared" si="29"/>
        <v>　</v>
      </c>
      <c r="AV33" s="121" t="str">
        <f t="shared" si="30"/>
        <v xml:space="preserve"> </v>
      </c>
      <c r="AW33" s="82"/>
      <c r="AX33" s="83"/>
      <c r="AY33" s="117"/>
      <c r="AZ33" s="115"/>
      <c r="BA33" s="85"/>
      <c r="BB33" s="93" t="str">
        <f t="shared" si="12"/>
        <v/>
      </c>
      <c r="BC33" s="111" t="str">
        <f t="shared" si="13"/>
        <v/>
      </c>
      <c r="BD33" s="110" t="str">
        <f t="shared" si="14"/>
        <v/>
      </c>
      <c r="BE33" s="107" t="str">
        <f t="shared" si="15"/>
        <v/>
      </c>
      <c r="BF33" s="107" t="str">
        <f t="shared" si="16"/>
        <v/>
      </c>
      <c r="BG33" s="110" t="str">
        <f t="shared" si="17"/>
        <v/>
      </c>
      <c r="BH33" s="108">
        <f t="shared" si="18"/>
        <v>0</v>
      </c>
      <c r="BI33" s="109" t="str">
        <f t="shared" si="19"/>
        <v/>
      </c>
      <c r="BJ33" s="110" t="str">
        <f t="shared" si="20"/>
        <v/>
      </c>
      <c r="BK33" s="107" t="str">
        <f t="shared" si="21"/>
        <v/>
      </c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</row>
    <row r="34" spans="1:84" s="5" customFormat="1" ht="17.25">
      <c r="A34" s="48">
        <v>12</v>
      </c>
      <c r="B34" s="5" t="s">
        <v>215</v>
      </c>
      <c r="C34" s="5">
        <v>5800</v>
      </c>
      <c r="D34" s="65">
        <v>12</v>
      </c>
      <c r="E34" s="157" t="str">
        <f t="shared" si="22"/>
        <v/>
      </c>
      <c r="F34" s="167"/>
      <c r="G34" s="166" t="str">
        <f>IF(F34="","",VLOOKUP(F34,ﾘｽﾄ!$G$3:$J$39,3,FALSE))</f>
        <v/>
      </c>
      <c r="H34" s="167"/>
      <c r="I34" s="167"/>
      <c r="J34" s="167" t="str">
        <f t="shared" si="23"/>
        <v/>
      </c>
      <c r="K34" s="167" t="str">
        <f t="shared" si="23"/>
        <v/>
      </c>
      <c r="L34" s="166" t="str">
        <f t="shared" si="24"/>
        <v>　</v>
      </c>
      <c r="M34" s="121" t="str">
        <f t="shared" si="25"/>
        <v>　</v>
      </c>
      <c r="N34" s="121" t="str">
        <f t="shared" si="26"/>
        <v xml:space="preserve"> </v>
      </c>
      <c r="O34" s="22" t="str">
        <f>IF(F34="","",VLOOKUP(F34,ﾘｽﾄ!$G$3:$K$39,5,FALSE))</f>
        <v/>
      </c>
      <c r="P34" s="67"/>
      <c r="Q34" s="68" t="str">
        <f t="shared" si="27"/>
        <v/>
      </c>
      <c r="R34" s="69" t="str">
        <f>IF(P34="","",DATEDIF(P34,ﾘｽﾄ!$E$4,"Y"))</f>
        <v/>
      </c>
      <c r="S34" s="231">
        <f t="shared" si="1"/>
        <v>0</v>
      </c>
      <c r="T34" s="232">
        <f t="shared" si="2"/>
        <v>0</v>
      </c>
      <c r="U34" s="232">
        <f t="shared" si="3"/>
        <v>0</v>
      </c>
      <c r="V34" s="232">
        <f t="shared" si="4"/>
        <v>0</v>
      </c>
      <c r="W34" s="232">
        <f t="shared" si="5"/>
        <v>0</v>
      </c>
      <c r="X34" s="232">
        <f t="shared" si="6"/>
        <v>0</v>
      </c>
      <c r="Y34" s="18"/>
      <c r="Z34" s="21"/>
      <c r="AA34" s="189"/>
      <c r="AB34" s="184"/>
      <c r="AC34" s="18"/>
      <c r="AD34" s="21"/>
      <c r="AE34" s="21"/>
      <c r="AF34" s="21"/>
      <c r="AG34" s="77" t="str">
        <f t="shared" si="7"/>
        <v>0:00:00</v>
      </c>
      <c r="AH34" s="35">
        <v>0</v>
      </c>
      <c r="AI34" s="158" t="s">
        <v>72</v>
      </c>
      <c r="AJ34" s="36" t="s">
        <v>73</v>
      </c>
      <c r="AK34" s="35">
        <v>0</v>
      </c>
      <c r="AL34" s="158" t="s">
        <v>72</v>
      </c>
      <c r="AM34" s="36" t="s">
        <v>73</v>
      </c>
      <c r="AN34" s="36" t="s">
        <v>73</v>
      </c>
      <c r="AO34" s="79" t="str">
        <f>IFERROR(VLOOKUP(F34,ﾘｽﾄ!$G$3:$J$39,4,FALSE),"")</f>
        <v/>
      </c>
      <c r="AP34" s="81"/>
      <c r="AQ34" s="81"/>
      <c r="AR34" s="121" t="str">
        <f t="shared" si="28"/>
        <v>　</v>
      </c>
      <c r="AS34" s="81" t="str">
        <f t="shared" si="9"/>
        <v/>
      </c>
      <c r="AT34" s="81" t="str">
        <f t="shared" si="9"/>
        <v/>
      </c>
      <c r="AU34" s="121" t="str">
        <f t="shared" si="29"/>
        <v>　</v>
      </c>
      <c r="AV34" s="121" t="str">
        <f t="shared" si="30"/>
        <v xml:space="preserve"> </v>
      </c>
      <c r="AW34" s="82"/>
      <c r="AX34" s="83"/>
      <c r="AY34" s="117"/>
      <c r="AZ34" s="115"/>
      <c r="BA34" s="85"/>
      <c r="BB34" s="93" t="str">
        <f t="shared" si="12"/>
        <v/>
      </c>
      <c r="BC34" s="111" t="str">
        <f t="shared" si="13"/>
        <v/>
      </c>
      <c r="BD34" s="110" t="str">
        <f t="shared" si="14"/>
        <v/>
      </c>
      <c r="BE34" s="107" t="str">
        <f t="shared" si="15"/>
        <v/>
      </c>
      <c r="BF34" s="107" t="str">
        <f t="shared" si="16"/>
        <v/>
      </c>
      <c r="BG34" s="110" t="str">
        <f t="shared" si="17"/>
        <v/>
      </c>
      <c r="BH34" s="108">
        <f t="shared" si="18"/>
        <v>0</v>
      </c>
      <c r="BI34" s="109" t="str">
        <f t="shared" si="19"/>
        <v/>
      </c>
      <c r="BJ34" s="110" t="str">
        <f t="shared" si="20"/>
        <v/>
      </c>
      <c r="BK34" s="107" t="str">
        <f t="shared" si="21"/>
        <v/>
      </c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</row>
    <row r="35" spans="1:84" s="5" customFormat="1" ht="17.25">
      <c r="A35" s="48">
        <v>13</v>
      </c>
      <c r="B35" s="5" t="s">
        <v>216</v>
      </c>
      <c r="C35" s="5">
        <v>5800</v>
      </c>
      <c r="D35" s="65">
        <v>13</v>
      </c>
      <c r="E35" s="157" t="str">
        <f t="shared" si="22"/>
        <v/>
      </c>
      <c r="F35" s="167"/>
      <c r="G35" s="166" t="str">
        <f>IF(F35="","",VLOOKUP(F35,ﾘｽﾄ!$G$3:$J$39,3,FALSE))</f>
        <v/>
      </c>
      <c r="H35" s="167"/>
      <c r="I35" s="167"/>
      <c r="J35" s="167" t="str">
        <f t="shared" si="23"/>
        <v/>
      </c>
      <c r="K35" s="167" t="str">
        <f t="shared" si="23"/>
        <v/>
      </c>
      <c r="L35" s="166" t="str">
        <f t="shared" si="24"/>
        <v>　</v>
      </c>
      <c r="M35" s="121" t="str">
        <f t="shared" si="25"/>
        <v>　</v>
      </c>
      <c r="N35" s="121" t="str">
        <f t="shared" si="26"/>
        <v xml:space="preserve"> </v>
      </c>
      <c r="O35" s="22" t="str">
        <f>IF(F35="","",VLOOKUP(F35,ﾘｽﾄ!$G$3:$K$39,5,FALSE))</f>
        <v/>
      </c>
      <c r="P35" s="67"/>
      <c r="Q35" s="68" t="str">
        <f t="shared" si="27"/>
        <v/>
      </c>
      <c r="R35" s="69" t="str">
        <f>IF(P35="","",DATEDIF(P35,ﾘｽﾄ!$E$4,"Y"))</f>
        <v/>
      </c>
      <c r="S35" s="231">
        <f t="shared" si="1"/>
        <v>0</v>
      </c>
      <c r="T35" s="232">
        <f t="shared" si="2"/>
        <v>0</v>
      </c>
      <c r="U35" s="232">
        <f t="shared" si="3"/>
        <v>0</v>
      </c>
      <c r="V35" s="232">
        <f t="shared" si="4"/>
        <v>0</v>
      </c>
      <c r="W35" s="232">
        <f t="shared" si="5"/>
        <v>0</v>
      </c>
      <c r="X35" s="232">
        <f t="shared" si="6"/>
        <v>0</v>
      </c>
      <c r="Y35" s="18"/>
      <c r="Z35" s="21"/>
      <c r="AA35" s="189"/>
      <c r="AB35" s="184"/>
      <c r="AC35" s="18"/>
      <c r="AD35" s="21"/>
      <c r="AE35" s="21"/>
      <c r="AF35" s="21"/>
      <c r="AG35" s="77" t="str">
        <f t="shared" si="7"/>
        <v>0:00:00</v>
      </c>
      <c r="AH35" s="35">
        <v>0</v>
      </c>
      <c r="AI35" s="158" t="s">
        <v>72</v>
      </c>
      <c r="AJ35" s="36" t="s">
        <v>73</v>
      </c>
      <c r="AK35" s="35">
        <v>0</v>
      </c>
      <c r="AL35" s="158" t="s">
        <v>72</v>
      </c>
      <c r="AM35" s="36" t="s">
        <v>73</v>
      </c>
      <c r="AN35" s="36" t="s">
        <v>73</v>
      </c>
      <c r="AO35" s="79" t="str">
        <f>IFERROR(VLOOKUP(F35,ﾘｽﾄ!$G$3:$J$39,4,FALSE),"")</f>
        <v/>
      </c>
      <c r="AP35" s="81"/>
      <c r="AQ35" s="81"/>
      <c r="AR35" s="121" t="str">
        <f t="shared" si="28"/>
        <v>　</v>
      </c>
      <c r="AS35" s="81" t="str">
        <f t="shared" si="9"/>
        <v/>
      </c>
      <c r="AT35" s="81" t="str">
        <f t="shared" si="9"/>
        <v/>
      </c>
      <c r="AU35" s="121" t="str">
        <f t="shared" si="29"/>
        <v>　</v>
      </c>
      <c r="AV35" s="121" t="str">
        <f t="shared" si="30"/>
        <v xml:space="preserve"> </v>
      </c>
      <c r="AW35" s="82"/>
      <c r="AX35" s="83"/>
      <c r="AY35" s="117"/>
      <c r="AZ35" s="115"/>
      <c r="BA35" s="85"/>
      <c r="BB35" s="93" t="str">
        <f t="shared" si="12"/>
        <v/>
      </c>
      <c r="BC35" s="111" t="str">
        <f t="shared" si="13"/>
        <v/>
      </c>
      <c r="BD35" s="110" t="str">
        <f t="shared" si="14"/>
        <v/>
      </c>
      <c r="BE35" s="107" t="str">
        <f t="shared" si="15"/>
        <v/>
      </c>
      <c r="BF35" s="107" t="str">
        <f t="shared" si="16"/>
        <v/>
      </c>
      <c r="BG35" s="110" t="str">
        <f t="shared" si="17"/>
        <v/>
      </c>
      <c r="BH35" s="108">
        <f t="shared" si="18"/>
        <v>0</v>
      </c>
      <c r="BI35" s="109" t="str">
        <f t="shared" si="19"/>
        <v/>
      </c>
      <c r="BJ35" s="110" t="str">
        <f t="shared" si="20"/>
        <v/>
      </c>
      <c r="BK35" s="107" t="str">
        <f t="shared" si="21"/>
        <v/>
      </c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</row>
    <row r="36" spans="1:84" s="5" customFormat="1" ht="17.25">
      <c r="A36" s="48">
        <v>14</v>
      </c>
      <c r="B36" s="5" t="s">
        <v>217</v>
      </c>
      <c r="C36" s="5">
        <v>5800</v>
      </c>
      <c r="D36" s="65">
        <v>14</v>
      </c>
      <c r="E36" s="157" t="str">
        <f t="shared" si="22"/>
        <v/>
      </c>
      <c r="F36" s="167"/>
      <c r="G36" s="166" t="str">
        <f>IF(F36="","",VLOOKUP(F36,ﾘｽﾄ!$G$3:$J$39,3,FALSE))</f>
        <v/>
      </c>
      <c r="H36" s="167"/>
      <c r="I36" s="167"/>
      <c r="J36" s="167" t="str">
        <f t="shared" si="23"/>
        <v/>
      </c>
      <c r="K36" s="167" t="str">
        <f t="shared" si="23"/>
        <v/>
      </c>
      <c r="L36" s="166" t="str">
        <f t="shared" si="24"/>
        <v>　</v>
      </c>
      <c r="M36" s="121" t="str">
        <f t="shared" si="25"/>
        <v>　</v>
      </c>
      <c r="N36" s="121" t="str">
        <f t="shared" si="26"/>
        <v xml:space="preserve"> </v>
      </c>
      <c r="O36" s="22" t="str">
        <f>IF(F36="","",VLOOKUP(F36,ﾘｽﾄ!$G$3:$K$39,5,FALSE))</f>
        <v/>
      </c>
      <c r="P36" s="67"/>
      <c r="Q36" s="68" t="str">
        <f t="shared" si="27"/>
        <v/>
      </c>
      <c r="R36" s="69" t="str">
        <f>IF(P36="","",DATEDIF(P36,ﾘｽﾄ!$E$4,"Y"))</f>
        <v/>
      </c>
      <c r="S36" s="231">
        <f t="shared" si="1"/>
        <v>0</v>
      </c>
      <c r="T36" s="232">
        <f t="shared" si="2"/>
        <v>0</v>
      </c>
      <c r="U36" s="232">
        <f t="shared" si="3"/>
        <v>0</v>
      </c>
      <c r="V36" s="232">
        <f t="shared" si="4"/>
        <v>0</v>
      </c>
      <c r="W36" s="232">
        <f t="shared" si="5"/>
        <v>0</v>
      </c>
      <c r="X36" s="232">
        <f t="shared" si="6"/>
        <v>0</v>
      </c>
      <c r="Y36" s="18"/>
      <c r="Z36" s="21"/>
      <c r="AA36" s="189"/>
      <c r="AB36" s="184"/>
      <c r="AC36" s="18"/>
      <c r="AD36" s="21"/>
      <c r="AE36" s="21"/>
      <c r="AF36" s="21"/>
      <c r="AG36" s="77" t="str">
        <f t="shared" si="7"/>
        <v>0:00:00</v>
      </c>
      <c r="AH36" s="35">
        <v>0</v>
      </c>
      <c r="AI36" s="158" t="s">
        <v>72</v>
      </c>
      <c r="AJ36" s="36" t="s">
        <v>73</v>
      </c>
      <c r="AK36" s="35">
        <v>0</v>
      </c>
      <c r="AL36" s="158" t="s">
        <v>72</v>
      </c>
      <c r="AM36" s="36" t="s">
        <v>73</v>
      </c>
      <c r="AN36" s="36" t="s">
        <v>73</v>
      </c>
      <c r="AO36" s="79" t="str">
        <f>IFERROR(VLOOKUP(F36,ﾘｽﾄ!$G$3:$J$39,4,FALSE),"")</f>
        <v/>
      </c>
      <c r="AP36" s="81"/>
      <c r="AQ36" s="81"/>
      <c r="AR36" s="121" t="str">
        <f t="shared" si="28"/>
        <v>　</v>
      </c>
      <c r="AS36" s="81" t="str">
        <f t="shared" si="9"/>
        <v/>
      </c>
      <c r="AT36" s="81" t="str">
        <f t="shared" si="9"/>
        <v/>
      </c>
      <c r="AU36" s="121" t="str">
        <f t="shared" si="29"/>
        <v>　</v>
      </c>
      <c r="AV36" s="121" t="str">
        <f t="shared" si="30"/>
        <v xml:space="preserve"> </v>
      </c>
      <c r="AW36" s="82"/>
      <c r="AX36" s="83"/>
      <c r="AY36" s="117"/>
      <c r="AZ36" s="115"/>
      <c r="BA36" s="85"/>
      <c r="BB36" s="93" t="str">
        <f t="shared" si="12"/>
        <v/>
      </c>
      <c r="BC36" s="111" t="str">
        <f t="shared" si="13"/>
        <v/>
      </c>
      <c r="BD36" s="110" t="str">
        <f t="shared" si="14"/>
        <v/>
      </c>
      <c r="BE36" s="107" t="str">
        <f t="shared" si="15"/>
        <v/>
      </c>
      <c r="BF36" s="107" t="str">
        <f t="shared" si="16"/>
        <v/>
      </c>
      <c r="BG36" s="110" t="str">
        <f t="shared" si="17"/>
        <v/>
      </c>
      <c r="BH36" s="108">
        <f t="shared" si="18"/>
        <v>0</v>
      </c>
      <c r="BI36" s="109" t="str">
        <f t="shared" si="19"/>
        <v/>
      </c>
      <c r="BJ36" s="110" t="str">
        <f t="shared" si="20"/>
        <v/>
      </c>
      <c r="BK36" s="107" t="str">
        <f t="shared" si="21"/>
        <v/>
      </c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</row>
    <row r="37" spans="1:84" s="5" customFormat="1" ht="17.25">
      <c r="A37" s="48">
        <v>15</v>
      </c>
      <c r="B37" s="5" t="s">
        <v>218</v>
      </c>
      <c r="C37" s="5">
        <v>4600</v>
      </c>
      <c r="D37" s="65">
        <v>15</v>
      </c>
      <c r="E37" s="157" t="str">
        <f t="shared" si="22"/>
        <v/>
      </c>
      <c r="F37" s="167"/>
      <c r="G37" s="166" t="str">
        <f>IF(F37="","",VLOOKUP(F37,ﾘｽﾄ!$G$3:$J$39,3,FALSE))</f>
        <v/>
      </c>
      <c r="H37" s="167"/>
      <c r="I37" s="167"/>
      <c r="J37" s="167" t="str">
        <f t="shared" si="23"/>
        <v/>
      </c>
      <c r="K37" s="167" t="str">
        <f t="shared" si="23"/>
        <v/>
      </c>
      <c r="L37" s="166" t="str">
        <f t="shared" si="24"/>
        <v>　</v>
      </c>
      <c r="M37" s="121" t="str">
        <f t="shared" si="25"/>
        <v>　</v>
      </c>
      <c r="N37" s="121" t="str">
        <f t="shared" si="26"/>
        <v xml:space="preserve"> </v>
      </c>
      <c r="O37" s="22" t="str">
        <f>IF(F37="","",VLOOKUP(F37,ﾘｽﾄ!$G$3:$K$39,5,FALSE))</f>
        <v/>
      </c>
      <c r="P37" s="67"/>
      <c r="Q37" s="68" t="str">
        <f t="shared" si="27"/>
        <v/>
      </c>
      <c r="R37" s="69" t="str">
        <f>IF(P37="","",DATEDIF(P37,ﾘｽﾄ!$E$4,"Y"))</f>
        <v/>
      </c>
      <c r="S37" s="231">
        <f t="shared" si="1"/>
        <v>0</v>
      </c>
      <c r="T37" s="232">
        <f t="shared" si="2"/>
        <v>0</v>
      </c>
      <c r="U37" s="232">
        <f t="shared" si="3"/>
        <v>0</v>
      </c>
      <c r="V37" s="232">
        <f t="shared" si="4"/>
        <v>0</v>
      </c>
      <c r="W37" s="232">
        <f t="shared" si="5"/>
        <v>0</v>
      </c>
      <c r="X37" s="232">
        <f t="shared" si="6"/>
        <v>0</v>
      </c>
      <c r="Y37" s="18"/>
      <c r="Z37" s="21"/>
      <c r="AA37" s="189"/>
      <c r="AB37" s="184"/>
      <c r="AC37" s="18"/>
      <c r="AD37" s="21"/>
      <c r="AE37" s="21"/>
      <c r="AF37" s="21"/>
      <c r="AG37" s="77" t="str">
        <f t="shared" si="7"/>
        <v>0:00:00</v>
      </c>
      <c r="AH37" s="35">
        <v>0</v>
      </c>
      <c r="AI37" s="158" t="s">
        <v>72</v>
      </c>
      <c r="AJ37" s="36" t="s">
        <v>73</v>
      </c>
      <c r="AK37" s="35">
        <v>0</v>
      </c>
      <c r="AL37" s="158" t="s">
        <v>72</v>
      </c>
      <c r="AM37" s="36" t="s">
        <v>73</v>
      </c>
      <c r="AN37" s="36" t="s">
        <v>73</v>
      </c>
      <c r="AO37" s="79" t="str">
        <f>IFERROR(VLOOKUP(F37,ﾘｽﾄ!$G$3:$J$39,4,FALSE),"")</f>
        <v/>
      </c>
      <c r="AP37" s="81"/>
      <c r="AQ37" s="81"/>
      <c r="AR37" s="121" t="str">
        <f t="shared" si="28"/>
        <v>　</v>
      </c>
      <c r="AS37" s="81" t="str">
        <f t="shared" si="9"/>
        <v/>
      </c>
      <c r="AT37" s="81" t="str">
        <f t="shared" si="9"/>
        <v/>
      </c>
      <c r="AU37" s="121" t="str">
        <f t="shared" si="29"/>
        <v>　</v>
      </c>
      <c r="AV37" s="121" t="str">
        <f t="shared" si="30"/>
        <v xml:space="preserve"> </v>
      </c>
      <c r="AW37" s="82"/>
      <c r="AX37" s="83"/>
      <c r="AY37" s="117"/>
      <c r="AZ37" s="115"/>
      <c r="BA37" s="85"/>
      <c r="BB37" s="93" t="str">
        <f t="shared" si="12"/>
        <v/>
      </c>
      <c r="BC37" s="111" t="str">
        <f t="shared" si="13"/>
        <v/>
      </c>
      <c r="BD37" s="110" t="str">
        <f t="shared" si="14"/>
        <v/>
      </c>
      <c r="BE37" s="107" t="str">
        <f t="shared" si="15"/>
        <v/>
      </c>
      <c r="BF37" s="107" t="str">
        <f t="shared" si="16"/>
        <v/>
      </c>
      <c r="BG37" s="110" t="str">
        <f t="shared" si="17"/>
        <v/>
      </c>
      <c r="BH37" s="108">
        <f t="shared" si="18"/>
        <v>0</v>
      </c>
      <c r="BI37" s="109" t="str">
        <f t="shared" si="19"/>
        <v/>
      </c>
      <c r="BJ37" s="110" t="str">
        <f t="shared" si="20"/>
        <v/>
      </c>
      <c r="BK37" s="107" t="str">
        <f t="shared" si="21"/>
        <v/>
      </c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</row>
    <row r="38" spans="1:84" s="5" customFormat="1" ht="17.25">
      <c r="A38" s="48">
        <v>16</v>
      </c>
      <c r="B38" s="5" t="s">
        <v>219</v>
      </c>
      <c r="C38" s="5">
        <v>4600</v>
      </c>
      <c r="D38" s="65">
        <v>16</v>
      </c>
      <c r="E38" s="157" t="str">
        <f t="shared" si="22"/>
        <v/>
      </c>
      <c r="F38" s="167"/>
      <c r="G38" s="166" t="str">
        <f>IF(F38="","",VLOOKUP(F38,ﾘｽﾄ!$G$3:$J$39,3,FALSE))</f>
        <v/>
      </c>
      <c r="H38" s="167"/>
      <c r="I38" s="167"/>
      <c r="J38" s="167" t="str">
        <f t="shared" si="23"/>
        <v/>
      </c>
      <c r="K38" s="167" t="str">
        <f t="shared" si="23"/>
        <v/>
      </c>
      <c r="L38" s="166" t="str">
        <f t="shared" si="24"/>
        <v>　</v>
      </c>
      <c r="M38" s="121" t="str">
        <f t="shared" si="25"/>
        <v>　</v>
      </c>
      <c r="N38" s="121" t="str">
        <f t="shared" si="26"/>
        <v xml:space="preserve"> </v>
      </c>
      <c r="O38" s="22" t="str">
        <f>IF(F38="","",VLOOKUP(F38,ﾘｽﾄ!$G$3:$K$39,5,FALSE))</f>
        <v/>
      </c>
      <c r="P38" s="67"/>
      <c r="Q38" s="68" t="str">
        <f t="shared" si="27"/>
        <v/>
      </c>
      <c r="R38" s="69" t="str">
        <f>IF(P38="","",DATEDIF(P38,ﾘｽﾄ!$E$4,"Y"))</f>
        <v/>
      </c>
      <c r="S38" s="231">
        <f t="shared" si="1"/>
        <v>0</v>
      </c>
      <c r="T38" s="232">
        <f t="shared" si="2"/>
        <v>0</v>
      </c>
      <c r="U38" s="232">
        <f t="shared" si="3"/>
        <v>0</v>
      </c>
      <c r="V38" s="232">
        <f t="shared" si="4"/>
        <v>0</v>
      </c>
      <c r="W38" s="232">
        <f t="shared" si="5"/>
        <v>0</v>
      </c>
      <c r="X38" s="232">
        <f t="shared" si="6"/>
        <v>0</v>
      </c>
      <c r="Y38" s="18"/>
      <c r="Z38" s="21"/>
      <c r="AA38" s="189"/>
      <c r="AB38" s="184"/>
      <c r="AC38" s="18"/>
      <c r="AD38" s="21"/>
      <c r="AE38" s="21"/>
      <c r="AF38" s="21"/>
      <c r="AG38" s="77" t="str">
        <f>CONCATENATE(AH38,AI38,AJ38,AK38,AL38,AM38,AN38)</f>
        <v>0:00:00</v>
      </c>
      <c r="AH38" s="35">
        <v>0</v>
      </c>
      <c r="AI38" s="158" t="s">
        <v>72</v>
      </c>
      <c r="AJ38" s="36" t="s">
        <v>73</v>
      </c>
      <c r="AK38" s="35">
        <v>0</v>
      </c>
      <c r="AL38" s="158" t="s">
        <v>72</v>
      </c>
      <c r="AM38" s="36" t="s">
        <v>73</v>
      </c>
      <c r="AN38" s="36" t="s">
        <v>73</v>
      </c>
      <c r="AO38" s="79" t="str">
        <f>IFERROR(VLOOKUP(F38,ﾘｽﾄ!$G$3:$J$39,4,FALSE),"")</f>
        <v/>
      </c>
      <c r="AP38" s="81"/>
      <c r="AQ38" s="81"/>
      <c r="AR38" s="121" t="str">
        <f t="shared" si="28"/>
        <v>　</v>
      </c>
      <c r="AS38" s="81" t="str">
        <f t="shared" si="9"/>
        <v/>
      </c>
      <c r="AT38" s="81" t="str">
        <f t="shared" si="9"/>
        <v/>
      </c>
      <c r="AU38" s="121" t="str">
        <f t="shared" si="29"/>
        <v>　</v>
      </c>
      <c r="AV38" s="121" t="str">
        <f t="shared" si="30"/>
        <v xml:space="preserve"> </v>
      </c>
      <c r="AW38" s="82"/>
      <c r="AX38" s="83"/>
      <c r="AY38" s="117"/>
      <c r="AZ38" s="115"/>
      <c r="BA38" s="85"/>
      <c r="BB38" s="93" t="str">
        <f t="shared" si="12"/>
        <v/>
      </c>
      <c r="BC38" s="111" t="str">
        <f t="shared" si="13"/>
        <v/>
      </c>
      <c r="BD38" s="110" t="str">
        <f t="shared" si="14"/>
        <v/>
      </c>
      <c r="BE38" s="107" t="str">
        <f t="shared" si="15"/>
        <v/>
      </c>
      <c r="BF38" s="107" t="str">
        <f t="shared" si="16"/>
        <v/>
      </c>
      <c r="BG38" s="110" t="str">
        <f t="shared" si="17"/>
        <v/>
      </c>
      <c r="BH38" s="108">
        <f t="shared" si="18"/>
        <v>0</v>
      </c>
      <c r="BI38" s="109" t="str">
        <f t="shared" si="19"/>
        <v/>
      </c>
      <c r="BJ38" s="110" t="str">
        <f t="shared" si="20"/>
        <v/>
      </c>
      <c r="BK38" s="107" t="str">
        <f t="shared" si="21"/>
        <v/>
      </c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</row>
    <row r="39" spans="1:84" s="5" customFormat="1" ht="17.25">
      <c r="A39" s="48">
        <v>17</v>
      </c>
      <c r="B39" s="5" t="s">
        <v>220</v>
      </c>
      <c r="C39" s="5">
        <v>4600</v>
      </c>
      <c r="D39" s="65">
        <v>17</v>
      </c>
      <c r="E39" s="157" t="str">
        <f t="shared" si="22"/>
        <v/>
      </c>
      <c r="F39" s="167"/>
      <c r="G39" s="166" t="str">
        <f>IF(F39="","",VLOOKUP(F39,ﾘｽﾄ!$G$3:$J$39,3,FALSE))</f>
        <v/>
      </c>
      <c r="H39" s="167"/>
      <c r="I39" s="167"/>
      <c r="J39" s="167" t="str">
        <f t="shared" si="23"/>
        <v/>
      </c>
      <c r="K39" s="167" t="str">
        <f t="shared" si="23"/>
        <v/>
      </c>
      <c r="L39" s="166" t="str">
        <f t="shared" si="24"/>
        <v>　</v>
      </c>
      <c r="M39" s="121" t="str">
        <f t="shared" si="25"/>
        <v>　</v>
      </c>
      <c r="N39" s="121" t="str">
        <f t="shared" si="26"/>
        <v xml:space="preserve"> </v>
      </c>
      <c r="O39" s="22" t="str">
        <f>IF(F39="","",VLOOKUP(F39,ﾘｽﾄ!$G$3:$K$39,5,FALSE))</f>
        <v/>
      </c>
      <c r="P39" s="67"/>
      <c r="Q39" s="68" t="str">
        <f t="shared" si="27"/>
        <v/>
      </c>
      <c r="R39" s="69" t="str">
        <f>IF(P39="","",DATEDIF(P39,ﾘｽﾄ!$E$4,"Y"))</f>
        <v/>
      </c>
      <c r="S39" s="231">
        <f t="shared" si="1"/>
        <v>0</v>
      </c>
      <c r="T39" s="232">
        <f t="shared" si="2"/>
        <v>0</v>
      </c>
      <c r="U39" s="232">
        <f t="shared" si="3"/>
        <v>0</v>
      </c>
      <c r="V39" s="232">
        <f t="shared" si="4"/>
        <v>0</v>
      </c>
      <c r="W39" s="232">
        <f t="shared" si="5"/>
        <v>0</v>
      </c>
      <c r="X39" s="232">
        <f t="shared" si="6"/>
        <v>0</v>
      </c>
      <c r="Y39" s="18"/>
      <c r="Z39" s="21"/>
      <c r="AA39" s="189"/>
      <c r="AB39" s="184"/>
      <c r="AC39" s="18"/>
      <c r="AD39" s="21"/>
      <c r="AE39" s="21"/>
      <c r="AF39" s="21"/>
      <c r="AG39" s="77" t="str">
        <f t="shared" ref="AG39:AG102" si="31">CONCATENATE(AH39,AI39,AJ39,AK39,AL39,AM39,AN39)</f>
        <v>0:00:00</v>
      </c>
      <c r="AH39" s="35">
        <v>0</v>
      </c>
      <c r="AI39" s="158" t="s">
        <v>72</v>
      </c>
      <c r="AJ39" s="36" t="s">
        <v>73</v>
      </c>
      <c r="AK39" s="35">
        <v>0</v>
      </c>
      <c r="AL39" s="158" t="s">
        <v>72</v>
      </c>
      <c r="AM39" s="36" t="s">
        <v>73</v>
      </c>
      <c r="AN39" s="36" t="s">
        <v>73</v>
      </c>
      <c r="AO39" s="79" t="str">
        <f>IFERROR(VLOOKUP(F39,ﾘｽﾄ!$G$3:$J$39,4,FALSE),"")</f>
        <v/>
      </c>
      <c r="AP39" s="81"/>
      <c r="AQ39" s="81"/>
      <c r="AR39" s="121" t="str">
        <f t="shared" si="28"/>
        <v>　</v>
      </c>
      <c r="AS39" s="81" t="str">
        <f t="shared" si="9"/>
        <v/>
      </c>
      <c r="AT39" s="81" t="str">
        <f t="shared" si="9"/>
        <v/>
      </c>
      <c r="AU39" s="121" t="str">
        <f t="shared" si="29"/>
        <v>　</v>
      </c>
      <c r="AV39" s="121" t="str">
        <f t="shared" si="30"/>
        <v xml:space="preserve"> </v>
      </c>
      <c r="AW39" s="82"/>
      <c r="AX39" s="83"/>
      <c r="AY39" s="117"/>
      <c r="AZ39" s="115"/>
      <c r="BA39" s="85"/>
      <c r="BB39" s="93" t="str">
        <f t="shared" si="12"/>
        <v/>
      </c>
      <c r="BC39" s="111" t="str">
        <f t="shared" si="13"/>
        <v/>
      </c>
      <c r="BD39" s="110" t="str">
        <f t="shared" si="14"/>
        <v/>
      </c>
      <c r="BE39" s="107" t="str">
        <f t="shared" si="15"/>
        <v/>
      </c>
      <c r="BF39" s="107" t="str">
        <f t="shared" si="16"/>
        <v/>
      </c>
      <c r="BG39" s="110" t="str">
        <f t="shared" si="17"/>
        <v/>
      </c>
      <c r="BH39" s="108">
        <f t="shared" si="18"/>
        <v>0</v>
      </c>
      <c r="BI39" s="109" t="str">
        <f t="shared" si="19"/>
        <v/>
      </c>
      <c r="BJ39" s="110" t="str">
        <f t="shared" si="20"/>
        <v/>
      </c>
      <c r="BK39" s="107" t="str">
        <f t="shared" si="21"/>
        <v/>
      </c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</row>
    <row r="40" spans="1:84" s="5" customFormat="1" ht="17.25">
      <c r="A40" s="48">
        <v>18</v>
      </c>
      <c r="B40" s="5" t="s">
        <v>221</v>
      </c>
      <c r="C40" s="5">
        <v>4600</v>
      </c>
      <c r="D40" s="65">
        <v>18</v>
      </c>
      <c r="E40" s="157" t="str">
        <f t="shared" si="22"/>
        <v/>
      </c>
      <c r="F40" s="167"/>
      <c r="G40" s="166" t="str">
        <f>IF(F40="","",VLOOKUP(F40,ﾘｽﾄ!$G$3:$J$39,3,FALSE))</f>
        <v/>
      </c>
      <c r="H40" s="167"/>
      <c r="I40" s="167"/>
      <c r="J40" s="167" t="str">
        <f t="shared" si="23"/>
        <v/>
      </c>
      <c r="K40" s="167" t="str">
        <f t="shared" si="23"/>
        <v/>
      </c>
      <c r="L40" s="166" t="str">
        <f t="shared" si="24"/>
        <v>　</v>
      </c>
      <c r="M40" s="121" t="str">
        <f t="shared" si="25"/>
        <v>　</v>
      </c>
      <c r="N40" s="121" t="str">
        <f t="shared" si="26"/>
        <v xml:space="preserve"> </v>
      </c>
      <c r="O40" s="22" t="str">
        <f>IF(F40="","",VLOOKUP(F40,ﾘｽﾄ!$G$3:$K$39,5,FALSE))</f>
        <v/>
      </c>
      <c r="P40" s="67"/>
      <c r="Q40" s="68" t="str">
        <f t="shared" si="27"/>
        <v/>
      </c>
      <c r="R40" s="69" t="str">
        <f>IF(P40="","",DATEDIF(P40,ﾘｽﾄ!$E$4,"Y"))</f>
        <v/>
      </c>
      <c r="S40" s="231">
        <f t="shared" si="1"/>
        <v>0</v>
      </c>
      <c r="T40" s="232">
        <f t="shared" si="2"/>
        <v>0</v>
      </c>
      <c r="U40" s="232">
        <f t="shared" si="3"/>
        <v>0</v>
      </c>
      <c r="V40" s="232">
        <f t="shared" si="4"/>
        <v>0</v>
      </c>
      <c r="W40" s="232">
        <f t="shared" si="5"/>
        <v>0</v>
      </c>
      <c r="X40" s="232">
        <f t="shared" si="6"/>
        <v>0</v>
      </c>
      <c r="Y40" s="18"/>
      <c r="Z40" s="21"/>
      <c r="AA40" s="189"/>
      <c r="AB40" s="184"/>
      <c r="AC40" s="18"/>
      <c r="AD40" s="21"/>
      <c r="AE40" s="21"/>
      <c r="AF40" s="21"/>
      <c r="AG40" s="77" t="str">
        <f t="shared" si="31"/>
        <v>0:00:00</v>
      </c>
      <c r="AH40" s="35">
        <v>0</v>
      </c>
      <c r="AI40" s="158" t="s">
        <v>72</v>
      </c>
      <c r="AJ40" s="36" t="s">
        <v>73</v>
      </c>
      <c r="AK40" s="35">
        <v>0</v>
      </c>
      <c r="AL40" s="158" t="s">
        <v>72</v>
      </c>
      <c r="AM40" s="36" t="s">
        <v>73</v>
      </c>
      <c r="AN40" s="36" t="s">
        <v>73</v>
      </c>
      <c r="AO40" s="79" t="str">
        <f>IFERROR(VLOOKUP(F40,ﾘｽﾄ!$G$3:$J$39,4,FALSE),"")</f>
        <v/>
      </c>
      <c r="AP40" s="81"/>
      <c r="AQ40" s="81"/>
      <c r="AR40" s="121" t="str">
        <f t="shared" si="28"/>
        <v>　</v>
      </c>
      <c r="AS40" s="81" t="str">
        <f t="shared" si="9"/>
        <v/>
      </c>
      <c r="AT40" s="81" t="str">
        <f t="shared" si="9"/>
        <v/>
      </c>
      <c r="AU40" s="121" t="str">
        <f t="shared" si="29"/>
        <v>　</v>
      </c>
      <c r="AV40" s="121" t="str">
        <f t="shared" si="30"/>
        <v xml:space="preserve"> </v>
      </c>
      <c r="AW40" s="82"/>
      <c r="AX40" s="83"/>
      <c r="AY40" s="117"/>
      <c r="AZ40" s="115"/>
      <c r="BA40" s="85"/>
      <c r="BB40" s="93" t="str">
        <f t="shared" si="12"/>
        <v/>
      </c>
      <c r="BC40" s="111" t="str">
        <f t="shared" si="13"/>
        <v/>
      </c>
      <c r="BD40" s="110" t="str">
        <f t="shared" si="14"/>
        <v/>
      </c>
      <c r="BE40" s="107" t="str">
        <f t="shared" si="15"/>
        <v/>
      </c>
      <c r="BF40" s="107" t="str">
        <f t="shared" si="16"/>
        <v/>
      </c>
      <c r="BG40" s="110" t="str">
        <f t="shared" si="17"/>
        <v/>
      </c>
      <c r="BH40" s="108">
        <f t="shared" si="18"/>
        <v>0</v>
      </c>
      <c r="BI40" s="109" t="str">
        <f t="shared" si="19"/>
        <v/>
      </c>
      <c r="BJ40" s="110" t="str">
        <f t="shared" si="20"/>
        <v/>
      </c>
      <c r="BK40" s="107" t="str">
        <f t="shared" si="21"/>
        <v/>
      </c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</row>
    <row r="41" spans="1:84" s="5" customFormat="1" ht="17.25">
      <c r="A41" s="48">
        <v>19</v>
      </c>
      <c r="B41" s="5" t="s">
        <v>222</v>
      </c>
      <c r="C41" s="5">
        <v>4600</v>
      </c>
      <c r="D41" s="65">
        <v>19</v>
      </c>
      <c r="E41" s="157" t="str">
        <f t="shared" si="22"/>
        <v/>
      </c>
      <c r="F41" s="167"/>
      <c r="G41" s="166" t="str">
        <f>IF(F41="","",VLOOKUP(F41,ﾘｽﾄ!$G$3:$J$39,3,FALSE))</f>
        <v/>
      </c>
      <c r="H41" s="167"/>
      <c r="I41" s="167"/>
      <c r="J41" s="167" t="str">
        <f t="shared" si="23"/>
        <v/>
      </c>
      <c r="K41" s="167" t="str">
        <f t="shared" si="23"/>
        <v/>
      </c>
      <c r="L41" s="166" t="str">
        <f t="shared" si="24"/>
        <v>　</v>
      </c>
      <c r="M41" s="121" t="str">
        <f t="shared" si="25"/>
        <v>　</v>
      </c>
      <c r="N41" s="121" t="str">
        <f t="shared" si="26"/>
        <v xml:space="preserve"> </v>
      </c>
      <c r="O41" s="22" t="str">
        <f>IF(F41="","",VLOOKUP(F41,ﾘｽﾄ!$G$3:$K$39,5,FALSE))</f>
        <v/>
      </c>
      <c r="P41" s="67"/>
      <c r="Q41" s="68" t="str">
        <f t="shared" si="27"/>
        <v/>
      </c>
      <c r="R41" s="69" t="str">
        <f>IF(P41="","",DATEDIF(P41,ﾘｽﾄ!$E$4,"Y"))</f>
        <v/>
      </c>
      <c r="S41" s="231">
        <f t="shared" si="1"/>
        <v>0</v>
      </c>
      <c r="T41" s="232">
        <f t="shared" si="2"/>
        <v>0</v>
      </c>
      <c r="U41" s="232">
        <f t="shared" si="3"/>
        <v>0</v>
      </c>
      <c r="V41" s="232">
        <f t="shared" si="4"/>
        <v>0</v>
      </c>
      <c r="W41" s="232">
        <f t="shared" si="5"/>
        <v>0</v>
      </c>
      <c r="X41" s="232">
        <f t="shared" si="6"/>
        <v>0</v>
      </c>
      <c r="Y41" s="18"/>
      <c r="Z41" s="21"/>
      <c r="AA41" s="189"/>
      <c r="AB41" s="184"/>
      <c r="AC41" s="18"/>
      <c r="AD41" s="21"/>
      <c r="AE41" s="21"/>
      <c r="AF41" s="21"/>
      <c r="AG41" s="77" t="str">
        <f t="shared" si="31"/>
        <v>0:00:00</v>
      </c>
      <c r="AH41" s="35">
        <v>0</v>
      </c>
      <c r="AI41" s="158" t="s">
        <v>72</v>
      </c>
      <c r="AJ41" s="36" t="s">
        <v>73</v>
      </c>
      <c r="AK41" s="35">
        <v>0</v>
      </c>
      <c r="AL41" s="158" t="s">
        <v>72</v>
      </c>
      <c r="AM41" s="36" t="s">
        <v>73</v>
      </c>
      <c r="AN41" s="36" t="s">
        <v>73</v>
      </c>
      <c r="AO41" s="79" t="str">
        <f>IFERROR(VLOOKUP(F41,ﾘｽﾄ!$G$3:$J$39,4,FALSE),"")</f>
        <v/>
      </c>
      <c r="AP41" s="81"/>
      <c r="AQ41" s="81"/>
      <c r="AR41" s="121" t="str">
        <f t="shared" si="28"/>
        <v>　</v>
      </c>
      <c r="AS41" s="81" t="str">
        <f t="shared" si="9"/>
        <v/>
      </c>
      <c r="AT41" s="81" t="str">
        <f t="shared" si="9"/>
        <v/>
      </c>
      <c r="AU41" s="121" t="str">
        <f t="shared" si="29"/>
        <v>　</v>
      </c>
      <c r="AV41" s="121" t="str">
        <f t="shared" si="30"/>
        <v xml:space="preserve"> </v>
      </c>
      <c r="AW41" s="82"/>
      <c r="AX41" s="83"/>
      <c r="AY41" s="117"/>
      <c r="AZ41" s="115"/>
      <c r="BA41" s="85"/>
      <c r="BB41" s="93" t="str">
        <f t="shared" si="12"/>
        <v/>
      </c>
      <c r="BC41" s="111" t="str">
        <f t="shared" si="13"/>
        <v/>
      </c>
      <c r="BD41" s="110" t="str">
        <f t="shared" si="14"/>
        <v/>
      </c>
      <c r="BE41" s="107" t="str">
        <f t="shared" si="15"/>
        <v/>
      </c>
      <c r="BF41" s="107" t="str">
        <f t="shared" si="16"/>
        <v/>
      </c>
      <c r="BG41" s="110" t="str">
        <f t="shared" si="17"/>
        <v/>
      </c>
      <c r="BH41" s="108">
        <f t="shared" si="18"/>
        <v>0</v>
      </c>
      <c r="BI41" s="109" t="str">
        <f t="shared" si="19"/>
        <v/>
      </c>
      <c r="BJ41" s="110" t="str">
        <f t="shared" si="20"/>
        <v/>
      </c>
      <c r="BK41" s="107" t="str">
        <f t="shared" si="21"/>
        <v/>
      </c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</row>
    <row r="42" spans="1:84" s="5" customFormat="1" ht="17.25">
      <c r="A42" s="48">
        <v>20</v>
      </c>
      <c r="B42" s="5" t="s">
        <v>223</v>
      </c>
      <c r="C42" s="5">
        <v>4600</v>
      </c>
      <c r="D42" s="65">
        <v>20</v>
      </c>
      <c r="E42" s="159" t="str">
        <f t="shared" si="22"/>
        <v/>
      </c>
      <c r="F42" s="167"/>
      <c r="G42" s="166" t="str">
        <f>IF(F42="","",VLOOKUP(F42,ﾘｽﾄ!$G$3:$J$39,3,FALSE))</f>
        <v/>
      </c>
      <c r="H42" s="167"/>
      <c r="I42" s="167"/>
      <c r="J42" s="167" t="str">
        <f t="shared" si="23"/>
        <v/>
      </c>
      <c r="K42" s="167" t="str">
        <f t="shared" si="23"/>
        <v/>
      </c>
      <c r="L42" s="166" t="str">
        <f t="shared" si="24"/>
        <v>　</v>
      </c>
      <c r="M42" s="121" t="str">
        <f t="shared" si="25"/>
        <v>　</v>
      </c>
      <c r="N42" s="121" t="str">
        <f t="shared" si="26"/>
        <v xml:space="preserve"> </v>
      </c>
      <c r="O42" s="22" t="str">
        <f>IF(F42="","",VLOOKUP(F42,ﾘｽﾄ!$G$3:$K$39,5,FALSE))</f>
        <v/>
      </c>
      <c r="P42" s="67"/>
      <c r="Q42" s="68" t="str">
        <f t="shared" si="27"/>
        <v/>
      </c>
      <c r="R42" s="69" t="str">
        <f>IF(P42="","",DATEDIF(P42,ﾘｽﾄ!$E$4,"Y"))</f>
        <v/>
      </c>
      <c r="S42" s="231">
        <f t="shared" si="1"/>
        <v>0</v>
      </c>
      <c r="T42" s="232">
        <f t="shared" si="2"/>
        <v>0</v>
      </c>
      <c r="U42" s="232">
        <f t="shared" si="3"/>
        <v>0</v>
      </c>
      <c r="V42" s="232">
        <f t="shared" si="4"/>
        <v>0</v>
      </c>
      <c r="W42" s="232">
        <f t="shared" si="5"/>
        <v>0</v>
      </c>
      <c r="X42" s="232">
        <f t="shared" si="6"/>
        <v>0</v>
      </c>
      <c r="Y42" s="18"/>
      <c r="Z42" s="21"/>
      <c r="AA42" s="189"/>
      <c r="AB42" s="184"/>
      <c r="AC42" s="18"/>
      <c r="AD42" s="21"/>
      <c r="AE42" s="21"/>
      <c r="AF42" s="21"/>
      <c r="AG42" s="77" t="str">
        <f t="shared" si="31"/>
        <v>0:00:00</v>
      </c>
      <c r="AH42" s="35">
        <v>0</v>
      </c>
      <c r="AI42" s="158" t="s">
        <v>72</v>
      </c>
      <c r="AJ42" s="36" t="s">
        <v>73</v>
      </c>
      <c r="AK42" s="35">
        <v>0</v>
      </c>
      <c r="AL42" s="158" t="s">
        <v>72</v>
      </c>
      <c r="AM42" s="36" t="s">
        <v>73</v>
      </c>
      <c r="AN42" s="36" t="s">
        <v>73</v>
      </c>
      <c r="AO42" s="79" t="str">
        <f>IFERROR(VLOOKUP(F42,ﾘｽﾄ!$G$3:$J$39,4,FALSE),"")</f>
        <v/>
      </c>
      <c r="AP42" s="81"/>
      <c r="AQ42" s="81"/>
      <c r="AR42" s="121" t="str">
        <f t="shared" si="28"/>
        <v>　</v>
      </c>
      <c r="AS42" s="81" t="str">
        <f t="shared" si="9"/>
        <v/>
      </c>
      <c r="AT42" s="81" t="str">
        <f t="shared" si="9"/>
        <v/>
      </c>
      <c r="AU42" s="121" t="str">
        <f t="shared" si="29"/>
        <v>　</v>
      </c>
      <c r="AV42" s="121" t="str">
        <f t="shared" si="30"/>
        <v xml:space="preserve"> </v>
      </c>
      <c r="AW42" s="82"/>
      <c r="AX42" s="83"/>
      <c r="AY42" s="117"/>
      <c r="AZ42" s="115"/>
      <c r="BA42" s="85"/>
      <c r="BB42" s="93" t="str">
        <f t="shared" si="12"/>
        <v/>
      </c>
      <c r="BC42" s="111" t="str">
        <f t="shared" si="13"/>
        <v/>
      </c>
      <c r="BD42" s="110" t="str">
        <f t="shared" si="14"/>
        <v/>
      </c>
      <c r="BE42" s="107" t="str">
        <f t="shared" si="15"/>
        <v/>
      </c>
      <c r="BF42" s="107" t="str">
        <f t="shared" si="16"/>
        <v/>
      </c>
      <c r="BG42" s="110" t="str">
        <f t="shared" si="17"/>
        <v/>
      </c>
      <c r="BH42" s="108">
        <f t="shared" si="18"/>
        <v>0</v>
      </c>
      <c r="BI42" s="109" t="str">
        <f t="shared" si="19"/>
        <v/>
      </c>
      <c r="BJ42" s="110" t="str">
        <f t="shared" si="20"/>
        <v/>
      </c>
      <c r="BK42" s="107" t="str">
        <f t="shared" si="21"/>
        <v/>
      </c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</row>
    <row r="43" spans="1:84" s="5" customFormat="1" ht="17.25">
      <c r="A43" s="48">
        <v>21</v>
      </c>
      <c r="B43" s="5" t="s">
        <v>224</v>
      </c>
      <c r="C43" s="5">
        <v>4600</v>
      </c>
      <c r="D43" s="65">
        <v>21</v>
      </c>
      <c r="E43" s="159" t="str">
        <f t="shared" si="22"/>
        <v/>
      </c>
      <c r="F43" s="167"/>
      <c r="G43" s="166" t="str">
        <f>IF(F43="","",VLOOKUP(F43,ﾘｽﾄ!$G$3:$J$39,3,FALSE))</f>
        <v/>
      </c>
      <c r="H43" s="167"/>
      <c r="I43" s="167"/>
      <c r="J43" s="167" t="str">
        <f t="shared" si="23"/>
        <v/>
      </c>
      <c r="K43" s="167" t="str">
        <f t="shared" si="23"/>
        <v/>
      </c>
      <c r="L43" s="166" t="str">
        <f t="shared" si="24"/>
        <v>　</v>
      </c>
      <c r="M43" s="121" t="str">
        <f t="shared" si="25"/>
        <v>　</v>
      </c>
      <c r="N43" s="121" t="str">
        <f t="shared" si="26"/>
        <v xml:space="preserve"> </v>
      </c>
      <c r="O43" s="22" t="str">
        <f>IF(F43="","",VLOOKUP(F43,ﾘｽﾄ!$G$3:$K$39,5,FALSE))</f>
        <v/>
      </c>
      <c r="P43" s="67"/>
      <c r="Q43" s="68" t="str">
        <f t="shared" si="27"/>
        <v/>
      </c>
      <c r="R43" s="69" t="str">
        <f>IF(P43="","",DATEDIF(P43,ﾘｽﾄ!$E$4,"Y"))</f>
        <v/>
      </c>
      <c r="S43" s="231">
        <f t="shared" si="1"/>
        <v>0</v>
      </c>
      <c r="T43" s="232">
        <f t="shared" si="2"/>
        <v>0</v>
      </c>
      <c r="U43" s="232">
        <f t="shared" si="3"/>
        <v>0</v>
      </c>
      <c r="V43" s="232">
        <f t="shared" si="4"/>
        <v>0</v>
      </c>
      <c r="W43" s="232">
        <f t="shared" si="5"/>
        <v>0</v>
      </c>
      <c r="X43" s="232">
        <f t="shared" si="6"/>
        <v>0</v>
      </c>
      <c r="Y43" s="18"/>
      <c r="Z43" s="21"/>
      <c r="AA43" s="189"/>
      <c r="AB43" s="184"/>
      <c r="AC43" s="18"/>
      <c r="AD43" s="21"/>
      <c r="AE43" s="21"/>
      <c r="AF43" s="21"/>
      <c r="AG43" s="77" t="str">
        <f t="shared" si="31"/>
        <v>0:00:00</v>
      </c>
      <c r="AH43" s="35">
        <v>0</v>
      </c>
      <c r="AI43" s="158" t="s">
        <v>72</v>
      </c>
      <c r="AJ43" s="36" t="s">
        <v>73</v>
      </c>
      <c r="AK43" s="35">
        <v>0</v>
      </c>
      <c r="AL43" s="158" t="s">
        <v>72</v>
      </c>
      <c r="AM43" s="36" t="s">
        <v>73</v>
      </c>
      <c r="AN43" s="36" t="s">
        <v>73</v>
      </c>
      <c r="AO43" s="79" t="str">
        <f>IFERROR(VLOOKUP(F43,ﾘｽﾄ!$G$3:$J$39,4,FALSE),"")</f>
        <v/>
      </c>
      <c r="AP43" s="81"/>
      <c r="AQ43" s="81"/>
      <c r="AR43" s="121" t="str">
        <f t="shared" si="28"/>
        <v>　</v>
      </c>
      <c r="AS43" s="81" t="str">
        <f t="shared" si="9"/>
        <v/>
      </c>
      <c r="AT43" s="81" t="str">
        <f t="shared" si="9"/>
        <v/>
      </c>
      <c r="AU43" s="121" t="str">
        <f t="shared" si="29"/>
        <v>　</v>
      </c>
      <c r="AV43" s="121" t="str">
        <f t="shared" si="30"/>
        <v xml:space="preserve"> </v>
      </c>
      <c r="AW43" s="82"/>
      <c r="AX43" s="83"/>
      <c r="AY43" s="117"/>
      <c r="AZ43" s="115"/>
      <c r="BA43" s="85"/>
      <c r="BB43" s="93" t="str">
        <f t="shared" si="12"/>
        <v/>
      </c>
      <c r="BC43" s="111" t="str">
        <f t="shared" si="13"/>
        <v/>
      </c>
      <c r="BD43" s="110" t="str">
        <f t="shared" si="14"/>
        <v/>
      </c>
      <c r="BE43" s="107" t="str">
        <f t="shared" si="15"/>
        <v/>
      </c>
      <c r="BF43" s="107" t="str">
        <f t="shared" si="16"/>
        <v/>
      </c>
      <c r="BG43" s="110" t="str">
        <f t="shared" si="17"/>
        <v/>
      </c>
      <c r="BH43" s="108">
        <f t="shared" si="18"/>
        <v>0</v>
      </c>
      <c r="BI43" s="109" t="str">
        <f t="shared" si="19"/>
        <v/>
      </c>
      <c r="BJ43" s="110" t="str">
        <f t="shared" si="20"/>
        <v/>
      </c>
      <c r="BK43" s="107" t="str">
        <f t="shared" si="21"/>
        <v/>
      </c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</row>
    <row r="44" spans="1:84" s="5" customFormat="1" ht="17.25">
      <c r="A44" s="48">
        <v>22</v>
      </c>
      <c r="B44" s="5" t="s">
        <v>225</v>
      </c>
      <c r="C44" s="5">
        <v>4600</v>
      </c>
      <c r="D44" s="65">
        <v>22</v>
      </c>
      <c r="E44" s="159" t="str">
        <f t="shared" si="22"/>
        <v/>
      </c>
      <c r="F44" s="167"/>
      <c r="G44" s="166" t="str">
        <f>IF(F44="","",VLOOKUP(F44,ﾘｽﾄ!$G$3:$J$39,3,FALSE))</f>
        <v/>
      </c>
      <c r="H44" s="167"/>
      <c r="I44" s="167"/>
      <c r="J44" s="167" t="str">
        <f t="shared" si="23"/>
        <v/>
      </c>
      <c r="K44" s="167" t="str">
        <f t="shared" si="23"/>
        <v/>
      </c>
      <c r="L44" s="166" t="str">
        <f t="shared" si="24"/>
        <v>　</v>
      </c>
      <c r="M44" s="121" t="str">
        <f t="shared" si="25"/>
        <v>　</v>
      </c>
      <c r="N44" s="121" t="str">
        <f t="shared" si="26"/>
        <v xml:space="preserve"> </v>
      </c>
      <c r="O44" s="22" t="str">
        <f>IF(F44="","",VLOOKUP(F44,ﾘｽﾄ!$G$3:$K$39,5,FALSE))</f>
        <v/>
      </c>
      <c r="P44" s="67"/>
      <c r="Q44" s="68" t="str">
        <f t="shared" si="27"/>
        <v/>
      </c>
      <c r="R44" s="69" t="str">
        <f>IF(P44="","",DATEDIF(P44,ﾘｽﾄ!$E$4,"Y"))</f>
        <v/>
      </c>
      <c r="S44" s="231">
        <f t="shared" si="1"/>
        <v>0</v>
      </c>
      <c r="T44" s="232">
        <f t="shared" si="2"/>
        <v>0</v>
      </c>
      <c r="U44" s="232">
        <f t="shared" si="3"/>
        <v>0</v>
      </c>
      <c r="V44" s="232">
        <f t="shared" si="4"/>
        <v>0</v>
      </c>
      <c r="W44" s="232">
        <f t="shared" si="5"/>
        <v>0</v>
      </c>
      <c r="X44" s="232">
        <f t="shared" si="6"/>
        <v>0</v>
      </c>
      <c r="Y44" s="18"/>
      <c r="Z44" s="21"/>
      <c r="AA44" s="189"/>
      <c r="AB44" s="184"/>
      <c r="AC44" s="18"/>
      <c r="AD44" s="21"/>
      <c r="AE44" s="21"/>
      <c r="AF44" s="21"/>
      <c r="AG44" s="77" t="str">
        <f t="shared" si="31"/>
        <v>0:00:00</v>
      </c>
      <c r="AH44" s="35">
        <v>0</v>
      </c>
      <c r="AI44" s="158" t="s">
        <v>72</v>
      </c>
      <c r="AJ44" s="36" t="s">
        <v>73</v>
      </c>
      <c r="AK44" s="35">
        <v>0</v>
      </c>
      <c r="AL44" s="158" t="s">
        <v>72</v>
      </c>
      <c r="AM44" s="36" t="s">
        <v>73</v>
      </c>
      <c r="AN44" s="36" t="s">
        <v>73</v>
      </c>
      <c r="AO44" s="79" t="str">
        <f>IFERROR(VLOOKUP(F44,ﾘｽﾄ!$G$3:$J$39,4,FALSE),"")</f>
        <v/>
      </c>
      <c r="AP44" s="81"/>
      <c r="AQ44" s="81"/>
      <c r="AR44" s="121" t="str">
        <f t="shared" si="28"/>
        <v>　</v>
      </c>
      <c r="AS44" s="81" t="str">
        <f t="shared" si="9"/>
        <v/>
      </c>
      <c r="AT44" s="81" t="str">
        <f t="shared" si="9"/>
        <v/>
      </c>
      <c r="AU44" s="121" t="str">
        <f t="shared" si="29"/>
        <v>　</v>
      </c>
      <c r="AV44" s="121" t="str">
        <f t="shared" si="30"/>
        <v xml:space="preserve"> </v>
      </c>
      <c r="AW44" s="82"/>
      <c r="AX44" s="83"/>
      <c r="AY44" s="117"/>
      <c r="AZ44" s="115"/>
      <c r="BA44" s="85"/>
      <c r="BB44" s="93" t="str">
        <f t="shared" si="12"/>
        <v/>
      </c>
      <c r="BC44" s="111" t="str">
        <f t="shared" si="13"/>
        <v/>
      </c>
      <c r="BD44" s="110" t="str">
        <f t="shared" si="14"/>
        <v/>
      </c>
      <c r="BE44" s="107" t="str">
        <f t="shared" si="15"/>
        <v/>
      </c>
      <c r="BF44" s="107" t="str">
        <f t="shared" si="16"/>
        <v/>
      </c>
      <c r="BG44" s="110" t="str">
        <f t="shared" si="17"/>
        <v/>
      </c>
      <c r="BH44" s="108">
        <f t="shared" si="18"/>
        <v>0</v>
      </c>
      <c r="BI44" s="109" t="str">
        <f t="shared" si="19"/>
        <v/>
      </c>
      <c r="BJ44" s="110" t="str">
        <f t="shared" si="20"/>
        <v/>
      </c>
      <c r="BK44" s="107" t="str">
        <f t="shared" si="21"/>
        <v/>
      </c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</row>
    <row r="45" spans="1:84" s="5" customFormat="1" ht="17.25">
      <c r="A45" s="48">
        <v>23</v>
      </c>
      <c r="B45" s="5" t="s">
        <v>226</v>
      </c>
      <c r="C45" s="5">
        <v>4600</v>
      </c>
      <c r="D45" s="65">
        <v>23</v>
      </c>
      <c r="E45" s="159" t="str">
        <f t="shared" si="22"/>
        <v/>
      </c>
      <c r="F45" s="167"/>
      <c r="G45" s="166" t="str">
        <f>IF(F45="","",VLOOKUP(F45,ﾘｽﾄ!$G$3:$J$39,3,FALSE))</f>
        <v/>
      </c>
      <c r="H45" s="167"/>
      <c r="I45" s="167"/>
      <c r="J45" s="167" t="str">
        <f t="shared" si="23"/>
        <v/>
      </c>
      <c r="K45" s="167" t="str">
        <f t="shared" si="23"/>
        <v/>
      </c>
      <c r="L45" s="166" t="str">
        <f t="shared" si="24"/>
        <v>　</v>
      </c>
      <c r="M45" s="121" t="str">
        <f t="shared" si="25"/>
        <v>　</v>
      </c>
      <c r="N45" s="121" t="str">
        <f t="shared" si="26"/>
        <v xml:space="preserve"> </v>
      </c>
      <c r="O45" s="22" t="str">
        <f>IF(F45="","",VLOOKUP(F45,ﾘｽﾄ!$G$3:$K$39,5,FALSE))</f>
        <v/>
      </c>
      <c r="P45" s="67"/>
      <c r="Q45" s="68" t="str">
        <f t="shared" si="27"/>
        <v/>
      </c>
      <c r="R45" s="69" t="str">
        <f>IF(P45="","",DATEDIF(P45,ﾘｽﾄ!$E$4,"Y"))</f>
        <v/>
      </c>
      <c r="S45" s="231">
        <f t="shared" si="1"/>
        <v>0</v>
      </c>
      <c r="T45" s="232">
        <f t="shared" si="2"/>
        <v>0</v>
      </c>
      <c r="U45" s="232">
        <f t="shared" si="3"/>
        <v>0</v>
      </c>
      <c r="V45" s="232">
        <f t="shared" si="4"/>
        <v>0</v>
      </c>
      <c r="W45" s="232">
        <f t="shared" si="5"/>
        <v>0</v>
      </c>
      <c r="X45" s="232">
        <f t="shared" si="6"/>
        <v>0</v>
      </c>
      <c r="Y45" s="18"/>
      <c r="Z45" s="21"/>
      <c r="AA45" s="189"/>
      <c r="AB45" s="184"/>
      <c r="AC45" s="18"/>
      <c r="AD45" s="21"/>
      <c r="AE45" s="21"/>
      <c r="AF45" s="21"/>
      <c r="AG45" s="77" t="str">
        <f t="shared" si="31"/>
        <v>0:00:00</v>
      </c>
      <c r="AH45" s="35">
        <v>0</v>
      </c>
      <c r="AI45" s="158" t="s">
        <v>72</v>
      </c>
      <c r="AJ45" s="36" t="s">
        <v>73</v>
      </c>
      <c r="AK45" s="35">
        <v>0</v>
      </c>
      <c r="AL45" s="158" t="s">
        <v>72</v>
      </c>
      <c r="AM45" s="36" t="s">
        <v>73</v>
      </c>
      <c r="AN45" s="36" t="s">
        <v>73</v>
      </c>
      <c r="AO45" s="79" t="str">
        <f>IFERROR(VLOOKUP(F45,ﾘｽﾄ!$G$3:$J$39,4,FALSE),"")</f>
        <v/>
      </c>
      <c r="AP45" s="81"/>
      <c r="AQ45" s="81"/>
      <c r="AR45" s="121" t="str">
        <f t="shared" si="28"/>
        <v>　</v>
      </c>
      <c r="AS45" s="81" t="str">
        <f t="shared" si="9"/>
        <v/>
      </c>
      <c r="AT45" s="81" t="str">
        <f t="shared" si="9"/>
        <v/>
      </c>
      <c r="AU45" s="121" t="str">
        <f t="shared" si="29"/>
        <v>　</v>
      </c>
      <c r="AV45" s="121" t="str">
        <f t="shared" si="30"/>
        <v xml:space="preserve"> </v>
      </c>
      <c r="AW45" s="82"/>
      <c r="AX45" s="83"/>
      <c r="AY45" s="117"/>
      <c r="AZ45" s="115"/>
      <c r="BA45" s="85"/>
      <c r="BB45" s="93" t="str">
        <f t="shared" si="12"/>
        <v/>
      </c>
      <c r="BC45" s="111" t="str">
        <f t="shared" si="13"/>
        <v/>
      </c>
      <c r="BD45" s="110" t="str">
        <f t="shared" si="14"/>
        <v/>
      </c>
      <c r="BE45" s="107" t="str">
        <f t="shared" si="15"/>
        <v/>
      </c>
      <c r="BF45" s="107" t="str">
        <f t="shared" si="16"/>
        <v/>
      </c>
      <c r="BG45" s="110" t="str">
        <f t="shared" si="17"/>
        <v/>
      </c>
      <c r="BH45" s="108">
        <f t="shared" si="18"/>
        <v>0</v>
      </c>
      <c r="BI45" s="109" t="str">
        <f t="shared" si="19"/>
        <v/>
      </c>
      <c r="BJ45" s="110" t="str">
        <f t="shared" si="20"/>
        <v/>
      </c>
      <c r="BK45" s="107" t="str">
        <f t="shared" si="21"/>
        <v/>
      </c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</row>
    <row r="46" spans="1:84" s="5" customFormat="1" ht="17.25">
      <c r="A46" s="48">
        <v>24</v>
      </c>
      <c r="B46" s="5" t="s">
        <v>227</v>
      </c>
      <c r="C46" s="5">
        <v>3800</v>
      </c>
      <c r="D46" s="65">
        <v>24</v>
      </c>
      <c r="E46" s="159" t="str">
        <f t="shared" si="22"/>
        <v/>
      </c>
      <c r="F46" s="167"/>
      <c r="G46" s="166" t="str">
        <f>IF(F46="","",VLOOKUP(F46,ﾘｽﾄ!$G$3:$J$39,3,FALSE))</f>
        <v/>
      </c>
      <c r="H46" s="167"/>
      <c r="I46" s="167"/>
      <c r="J46" s="167" t="str">
        <f t="shared" si="23"/>
        <v/>
      </c>
      <c r="K46" s="167" t="str">
        <f t="shared" si="23"/>
        <v/>
      </c>
      <c r="L46" s="166" t="str">
        <f t="shared" si="24"/>
        <v>　</v>
      </c>
      <c r="M46" s="121" t="str">
        <f t="shared" si="25"/>
        <v>　</v>
      </c>
      <c r="N46" s="121" t="str">
        <f t="shared" si="26"/>
        <v xml:space="preserve"> </v>
      </c>
      <c r="O46" s="22" t="str">
        <f>IF(F46="","",VLOOKUP(F46,ﾘｽﾄ!$G$3:$K$39,5,FALSE))</f>
        <v/>
      </c>
      <c r="P46" s="67"/>
      <c r="Q46" s="68" t="str">
        <f t="shared" si="27"/>
        <v/>
      </c>
      <c r="R46" s="69" t="str">
        <f>IF(P46="","",DATEDIF(P46,ﾘｽﾄ!$E$4,"Y"))</f>
        <v/>
      </c>
      <c r="S46" s="231">
        <f t="shared" si="1"/>
        <v>0</v>
      </c>
      <c r="T46" s="232">
        <f t="shared" si="2"/>
        <v>0</v>
      </c>
      <c r="U46" s="232">
        <f t="shared" si="3"/>
        <v>0</v>
      </c>
      <c r="V46" s="232">
        <f t="shared" si="4"/>
        <v>0</v>
      </c>
      <c r="W46" s="232">
        <f t="shared" si="5"/>
        <v>0</v>
      </c>
      <c r="X46" s="232">
        <f t="shared" si="6"/>
        <v>0</v>
      </c>
      <c r="Y46" s="18"/>
      <c r="Z46" s="21"/>
      <c r="AA46" s="189"/>
      <c r="AB46" s="184"/>
      <c r="AC46" s="18"/>
      <c r="AD46" s="21"/>
      <c r="AE46" s="21"/>
      <c r="AF46" s="21"/>
      <c r="AG46" s="77" t="str">
        <f t="shared" si="31"/>
        <v>0:00:00</v>
      </c>
      <c r="AH46" s="35">
        <v>0</v>
      </c>
      <c r="AI46" s="158" t="s">
        <v>72</v>
      </c>
      <c r="AJ46" s="36" t="s">
        <v>73</v>
      </c>
      <c r="AK46" s="35">
        <v>0</v>
      </c>
      <c r="AL46" s="158" t="s">
        <v>72</v>
      </c>
      <c r="AM46" s="36" t="s">
        <v>73</v>
      </c>
      <c r="AN46" s="36" t="s">
        <v>73</v>
      </c>
      <c r="AO46" s="79" t="str">
        <f>IFERROR(VLOOKUP(F46,ﾘｽﾄ!$G$3:$J$39,4,FALSE),"")</f>
        <v/>
      </c>
      <c r="AP46" s="81"/>
      <c r="AQ46" s="81"/>
      <c r="AR46" s="121" t="str">
        <f t="shared" si="28"/>
        <v>　</v>
      </c>
      <c r="AS46" s="81" t="str">
        <f t="shared" si="9"/>
        <v/>
      </c>
      <c r="AT46" s="81" t="str">
        <f t="shared" si="9"/>
        <v/>
      </c>
      <c r="AU46" s="121" t="str">
        <f t="shared" si="29"/>
        <v>　</v>
      </c>
      <c r="AV46" s="121" t="str">
        <f t="shared" si="30"/>
        <v xml:space="preserve"> </v>
      </c>
      <c r="AW46" s="82"/>
      <c r="AX46" s="83"/>
      <c r="AY46" s="117"/>
      <c r="AZ46" s="115"/>
      <c r="BA46" s="85"/>
      <c r="BB46" s="93" t="str">
        <f t="shared" si="12"/>
        <v/>
      </c>
      <c r="BC46" s="111" t="str">
        <f t="shared" si="13"/>
        <v/>
      </c>
      <c r="BD46" s="110" t="str">
        <f t="shared" si="14"/>
        <v/>
      </c>
      <c r="BE46" s="107" t="str">
        <f t="shared" si="15"/>
        <v/>
      </c>
      <c r="BF46" s="107" t="str">
        <f t="shared" si="16"/>
        <v/>
      </c>
      <c r="BG46" s="110" t="str">
        <f t="shared" si="17"/>
        <v/>
      </c>
      <c r="BH46" s="108">
        <f t="shared" si="18"/>
        <v>0</v>
      </c>
      <c r="BI46" s="109" t="str">
        <f t="shared" si="19"/>
        <v/>
      </c>
      <c r="BJ46" s="110" t="str">
        <f t="shared" si="20"/>
        <v/>
      </c>
      <c r="BK46" s="107" t="str">
        <f t="shared" si="21"/>
        <v/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</row>
    <row r="47" spans="1:84" s="5" customFormat="1" ht="17.25">
      <c r="A47" s="48">
        <v>25</v>
      </c>
      <c r="B47" s="5" t="s">
        <v>228</v>
      </c>
      <c r="C47" s="5">
        <v>3800</v>
      </c>
      <c r="D47" s="65">
        <v>25</v>
      </c>
      <c r="E47" s="159" t="str">
        <f t="shared" si="22"/>
        <v/>
      </c>
      <c r="F47" s="167"/>
      <c r="G47" s="166" t="str">
        <f>IF(F47="","",VLOOKUP(F47,ﾘｽﾄ!$G$3:$J$39,3,FALSE))</f>
        <v/>
      </c>
      <c r="H47" s="167"/>
      <c r="I47" s="167"/>
      <c r="J47" s="167" t="str">
        <f t="shared" si="23"/>
        <v/>
      </c>
      <c r="K47" s="167" t="str">
        <f t="shared" si="23"/>
        <v/>
      </c>
      <c r="L47" s="166" t="str">
        <f t="shared" si="24"/>
        <v>　</v>
      </c>
      <c r="M47" s="121" t="str">
        <f t="shared" si="25"/>
        <v>　</v>
      </c>
      <c r="N47" s="121" t="str">
        <f t="shared" si="26"/>
        <v xml:space="preserve"> </v>
      </c>
      <c r="O47" s="22" t="str">
        <f>IF(F47="","",VLOOKUP(F47,ﾘｽﾄ!$G$3:$K$39,5,FALSE))</f>
        <v/>
      </c>
      <c r="P47" s="67"/>
      <c r="Q47" s="68" t="str">
        <f t="shared" si="27"/>
        <v/>
      </c>
      <c r="R47" s="69" t="str">
        <f>IF(P47="","",DATEDIF(P47,ﾘｽﾄ!$E$4,"Y"))</f>
        <v/>
      </c>
      <c r="S47" s="231">
        <f t="shared" si="1"/>
        <v>0</v>
      </c>
      <c r="T47" s="232">
        <f t="shared" si="2"/>
        <v>0</v>
      </c>
      <c r="U47" s="232">
        <f t="shared" si="3"/>
        <v>0</v>
      </c>
      <c r="V47" s="232">
        <f t="shared" si="4"/>
        <v>0</v>
      </c>
      <c r="W47" s="232">
        <f t="shared" si="5"/>
        <v>0</v>
      </c>
      <c r="X47" s="232">
        <f t="shared" si="6"/>
        <v>0</v>
      </c>
      <c r="Y47" s="18"/>
      <c r="Z47" s="21"/>
      <c r="AA47" s="189"/>
      <c r="AB47" s="184"/>
      <c r="AC47" s="18"/>
      <c r="AD47" s="21"/>
      <c r="AE47" s="21"/>
      <c r="AF47" s="21"/>
      <c r="AG47" s="77" t="str">
        <f t="shared" si="31"/>
        <v>0:00:00</v>
      </c>
      <c r="AH47" s="35">
        <v>0</v>
      </c>
      <c r="AI47" s="158" t="s">
        <v>72</v>
      </c>
      <c r="AJ47" s="36" t="s">
        <v>73</v>
      </c>
      <c r="AK47" s="35">
        <v>0</v>
      </c>
      <c r="AL47" s="158" t="s">
        <v>72</v>
      </c>
      <c r="AM47" s="36" t="s">
        <v>73</v>
      </c>
      <c r="AN47" s="36" t="s">
        <v>73</v>
      </c>
      <c r="AO47" s="79" t="str">
        <f>IFERROR(VLOOKUP(F47,ﾘｽﾄ!$G$3:$J$39,4,FALSE),"")</f>
        <v/>
      </c>
      <c r="AP47" s="81"/>
      <c r="AQ47" s="81"/>
      <c r="AR47" s="121" t="str">
        <f t="shared" si="28"/>
        <v>　</v>
      </c>
      <c r="AS47" s="81" t="str">
        <f t="shared" si="9"/>
        <v/>
      </c>
      <c r="AT47" s="81" t="str">
        <f t="shared" si="9"/>
        <v/>
      </c>
      <c r="AU47" s="121" t="str">
        <f t="shared" si="29"/>
        <v>　</v>
      </c>
      <c r="AV47" s="121" t="str">
        <f t="shared" si="30"/>
        <v xml:space="preserve"> </v>
      </c>
      <c r="AW47" s="82"/>
      <c r="AX47" s="83"/>
      <c r="AY47" s="117"/>
      <c r="AZ47" s="115"/>
      <c r="BA47" s="85"/>
      <c r="BB47" s="93" t="str">
        <f t="shared" si="12"/>
        <v/>
      </c>
      <c r="BC47" s="111" t="str">
        <f t="shared" si="13"/>
        <v/>
      </c>
      <c r="BD47" s="110" t="str">
        <f t="shared" si="14"/>
        <v/>
      </c>
      <c r="BE47" s="107" t="str">
        <f t="shared" si="15"/>
        <v/>
      </c>
      <c r="BF47" s="107" t="str">
        <f t="shared" si="16"/>
        <v/>
      </c>
      <c r="BG47" s="110" t="str">
        <f t="shared" si="17"/>
        <v/>
      </c>
      <c r="BH47" s="108">
        <f t="shared" si="18"/>
        <v>0</v>
      </c>
      <c r="BI47" s="109" t="str">
        <f t="shared" si="19"/>
        <v/>
      </c>
      <c r="BJ47" s="110" t="str">
        <f t="shared" si="20"/>
        <v/>
      </c>
      <c r="BK47" s="107" t="str">
        <f t="shared" si="21"/>
        <v/>
      </c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</row>
    <row r="48" spans="1:84" s="5" customFormat="1" ht="17.25">
      <c r="A48" s="48">
        <v>26</v>
      </c>
      <c r="B48" s="5" t="s">
        <v>229</v>
      </c>
      <c r="C48" s="5">
        <v>4000</v>
      </c>
      <c r="D48" s="65">
        <v>26</v>
      </c>
      <c r="E48" s="159" t="str">
        <f t="shared" si="22"/>
        <v/>
      </c>
      <c r="F48" s="167"/>
      <c r="G48" s="166" t="str">
        <f>IF(F48="","",VLOOKUP(F48,ﾘｽﾄ!$G$3:$J$39,3,FALSE))</f>
        <v/>
      </c>
      <c r="H48" s="167"/>
      <c r="I48" s="167"/>
      <c r="J48" s="167" t="str">
        <f t="shared" si="23"/>
        <v/>
      </c>
      <c r="K48" s="167" t="str">
        <f t="shared" si="23"/>
        <v/>
      </c>
      <c r="L48" s="166" t="str">
        <f t="shared" si="24"/>
        <v>　</v>
      </c>
      <c r="M48" s="121" t="str">
        <f t="shared" si="25"/>
        <v>　</v>
      </c>
      <c r="N48" s="121" t="str">
        <f t="shared" si="26"/>
        <v xml:space="preserve"> </v>
      </c>
      <c r="O48" s="22" t="str">
        <f>IF(F48="","",VLOOKUP(F48,ﾘｽﾄ!$G$3:$K$39,5,FALSE))</f>
        <v/>
      </c>
      <c r="P48" s="67"/>
      <c r="Q48" s="68" t="str">
        <f t="shared" si="27"/>
        <v/>
      </c>
      <c r="R48" s="69" t="str">
        <f>IF(P48="","",DATEDIF(P48,ﾘｽﾄ!$E$4,"Y"))</f>
        <v/>
      </c>
      <c r="S48" s="231">
        <f t="shared" si="1"/>
        <v>0</v>
      </c>
      <c r="T48" s="232">
        <f t="shared" si="2"/>
        <v>0</v>
      </c>
      <c r="U48" s="232">
        <f t="shared" si="3"/>
        <v>0</v>
      </c>
      <c r="V48" s="232">
        <f t="shared" si="4"/>
        <v>0</v>
      </c>
      <c r="W48" s="232">
        <f t="shared" si="5"/>
        <v>0</v>
      </c>
      <c r="X48" s="232">
        <f t="shared" si="6"/>
        <v>0</v>
      </c>
      <c r="Y48" s="18"/>
      <c r="Z48" s="21"/>
      <c r="AA48" s="189"/>
      <c r="AB48" s="184"/>
      <c r="AC48" s="18"/>
      <c r="AD48" s="21"/>
      <c r="AE48" s="21"/>
      <c r="AF48" s="21"/>
      <c r="AG48" s="77" t="str">
        <f t="shared" si="31"/>
        <v>0:00:00</v>
      </c>
      <c r="AH48" s="35">
        <v>0</v>
      </c>
      <c r="AI48" s="158" t="s">
        <v>72</v>
      </c>
      <c r="AJ48" s="36" t="s">
        <v>73</v>
      </c>
      <c r="AK48" s="35">
        <v>0</v>
      </c>
      <c r="AL48" s="158" t="s">
        <v>72</v>
      </c>
      <c r="AM48" s="36" t="s">
        <v>73</v>
      </c>
      <c r="AN48" s="36" t="s">
        <v>73</v>
      </c>
      <c r="AO48" s="79" t="str">
        <f>IFERROR(VLOOKUP(F48,ﾘｽﾄ!$G$3:$J$39,4,FALSE),"")</f>
        <v/>
      </c>
      <c r="AP48" s="81"/>
      <c r="AQ48" s="81"/>
      <c r="AR48" s="121" t="str">
        <f t="shared" si="28"/>
        <v>　</v>
      </c>
      <c r="AS48" s="81" t="str">
        <f t="shared" si="9"/>
        <v/>
      </c>
      <c r="AT48" s="81" t="str">
        <f t="shared" si="9"/>
        <v/>
      </c>
      <c r="AU48" s="121" t="str">
        <f t="shared" si="29"/>
        <v>　</v>
      </c>
      <c r="AV48" s="121" t="str">
        <f t="shared" si="30"/>
        <v xml:space="preserve"> </v>
      </c>
      <c r="AW48" s="82"/>
      <c r="AX48" s="83"/>
      <c r="AY48" s="117"/>
      <c r="AZ48" s="115"/>
      <c r="BA48" s="85"/>
      <c r="BB48" s="93" t="str">
        <f t="shared" si="12"/>
        <v/>
      </c>
      <c r="BC48" s="111" t="str">
        <f t="shared" si="13"/>
        <v/>
      </c>
      <c r="BD48" s="110" t="str">
        <f t="shared" si="14"/>
        <v/>
      </c>
      <c r="BE48" s="107" t="str">
        <f t="shared" si="15"/>
        <v/>
      </c>
      <c r="BF48" s="107" t="str">
        <f t="shared" si="16"/>
        <v/>
      </c>
      <c r="BG48" s="110" t="str">
        <f t="shared" si="17"/>
        <v/>
      </c>
      <c r="BH48" s="108">
        <f t="shared" si="18"/>
        <v>0</v>
      </c>
      <c r="BI48" s="109" t="str">
        <f t="shared" si="19"/>
        <v/>
      </c>
      <c r="BJ48" s="110" t="str">
        <f t="shared" si="20"/>
        <v/>
      </c>
      <c r="BK48" s="107" t="str">
        <f t="shared" si="21"/>
        <v/>
      </c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</row>
    <row r="49" spans="1:84" s="5" customFormat="1" ht="17.25">
      <c r="A49" s="48">
        <v>27</v>
      </c>
      <c r="B49" s="5" t="s">
        <v>230</v>
      </c>
      <c r="C49" s="5">
        <v>3600</v>
      </c>
      <c r="D49" s="65">
        <v>27</v>
      </c>
      <c r="E49" s="159" t="str">
        <f t="shared" si="22"/>
        <v/>
      </c>
      <c r="F49" s="167"/>
      <c r="G49" s="166" t="str">
        <f>IF(F49="","",VLOOKUP(F49,ﾘｽﾄ!$G$3:$J$39,3,FALSE))</f>
        <v/>
      </c>
      <c r="H49" s="167"/>
      <c r="I49" s="167"/>
      <c r="J49" s="167" t="str">
        <f t="shared" si="23"/>
        <v/>
      </c>
      <c r="K49" s="167" t="str">
        <f t="shared" si="23"/>
        <v/>
      </c>
      <c r="L49" s="166" t="str">
        <f t="shared" si="24"/>
        <v>　</v>
      </c>
      <c r="M49" s="121" t="str">
        <f t="shared" si="25"/>
        <v>　</v>
      </c>
      <c r="N49" s="121" t="str">
        <f t="shared" si="26"/>
        <v xml:space="preserve"> </v>
      </c>
      <c r="O49" s="22" t="str">
        <f>IF(F49="","",VLOOKUP(F49,ﾘｽﾄ!$G$3:$K$39,5,FALSE))</f>
        <v/>
      </c>
      <c r="P49" s="67"/>
      <c r="Q49" s="68" t="str">
        <f t="shared" si="27"/>
        <v/>
      </c>
      <c r="R49" s="69" t="str">
        <f>IF(P49="","",DATEDIF(P49,ﾘｽﾄ!$E$4,"Y"))</f>
        <v/>
      </c>
      <c r="S49" s="231">
        <f t="shared" si="1"/>
        <v>0</v>
      </c>
      <c r="T49" s="232">
        <f t="shared" si="2"/>
        <v>0</v>
      </c>
      <c r="U49" s="232">
        <f t="shared" si="3"/>
        <v>0</v>
      </c>
      <c r="V49" s="232">
        <f t="shared" si="4"/>
        <v>0</v>
      </c>
      <c r="W49" s="232">
        <f t="shared" si="5"/>
        <v>0</v>
      </c>
      <c r="X49" s="232">
        <f t="shared" si="6"/>
        <v>0</v>
      </c>
      <c r="Y49" s="18"/>
      <c r="Z49" s="21"/>
      <c r="AA49" s="189"/>
      <c r="AB49" s="184"/>
      <c r="AC49" s="18"/>
      <c r="AD49" s="21"/>
      <c r="AE49" s="21"/>
      <c r="AF49" s="21"/>
      <c r="AG49" s="77" t="str">
        <f t="shared" si="31"/>
        <v>0:00:00</v>
      </c>
      <c r="AH49" s="35">
        <v>0</v>
      </c>
      <c r="AI49" s="158" t="s">
        <v>72</v>
      </c>
      <c r="AJ49" s="36" t="s">
        <v>73</v>
      </c>
      <c r="AK49" s="35">
        <v>0</v>
      </c>
      <c r="AL49" s="158" t="s">
        <v>72</v>
      </c>
      <c r="AM49" s="36" t="s">
        <v>73</v>
      </c>
      <c r="AN49" s="36" t="s">
        <v>73</v>
      </c>
      <c r="AO49" s="79" t="str">
        <f>IFERROR(VLOOKUP(F49,ﾘｽﾄ!$G$3:$J$39,4,FALSE),"")</f>
        <v/>
      </c>
      <c r="AP49" s="81"/>
      <c r="AQ49" s="81"/>
      <c r="AR49" s="121" t="str">
        <f t="shared" si="28"/>
        <v>　</v>
      </c>
      <c r="AS49" s="81" t="str">
        <f t="shared" si="9"/>
        <v/>
      </c>
      <c r="AT49" s="81" t="str">
        <f t="shared" si="9"/>
        <v/>
      </c>
      <c r="AU49" s="121" t="str">
        <f t="shared" si="29"/>
        <v>　</v>
      </c>
      <c r="AV49" s="121" t="str">
        <f t="shared" si="30"/>
        <v xml:space="preserve"> </v>
      </c>
      <c r="AW49" s="82"/>
      <c r="AX49" s="83"/>
      <c r="AY49" s="117"/>
      <c r="AZ49" s="115"/>
      <c r="BA49" s="85"/>
      <c r="BB49" s="93" t="str">
        <f t="shared" si="12"/>
        <v/>
      </c>
      <c r="BC49" s="111" t="str">
        <f t="shared" si="13"/>
        <v/>
      </c>
      <c r="BD49" s="110" t="str">
        <f t="shared" si="14"/>
        <v/>
      </c>
      <c r="BE49" s="107" t="str">
        <f t="shared" si="15"/>
        <v/>
      </c>
      <c r="BF49" s="107" t="str">
        <f t="shared" si="16"/>
        <v/>
      </c>
      <c r="BG49" s="110" t="str">
        <f t="shared" si="17"/>
        <v/>
      </c>
      <c r="BH49" s="108">
        <f t="shared" si="18"/>
        <v>0</v>
      </c>
      <c r="BI49" s="109" t="str">
        <f t="shared" si="19"/>
        <v/>
      </c>
      <c r="BJ49" s="110" t="str">
        <f t="shared" si="20"/>
        <v/>
      </c>
      <c r="BK49" s="107" t="str">
        <f t="shared" si="21"/>
        <v/>
      </c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</row>
    <row r="50" spans="1:84" s="5" customFormat="1" ht="17.25">
      <c r="A50" s="48">
        <v>28</v>
      </c>
      <c r="B50" s="5" t="s">
        <v>231</v>
      </c>
      <c r="C50" s="5">
        <v>3700</v>
      </c>
      <c r="D50" s="65">
        <v>28</v>
      </c>
      <c r="E50" s="159" t="str">
        <f t="shared" si="22"/>
        <v/>
      </c>
      <c r="F50" s="167"/>
      <c r="G50" s="166" t="str">
        <f>IF(F50="","",VLOOKUP(F50,ﾘｽﾄ!$G$3:$J$39,3,FALSE))</f>
        <v/>
      </c>
      <c r="H50" s="167"/>
      <c r="I50" s="167"/>
      <c r="J50" s="167" t="str">
        <f t="shared" si="23"/>
        <v/>
      </c>
      <c r="K50" s="167" t="str">
        <f t="shared" si="23"/>
        <v/>
      </c>
      <c r="L50" s="166" t="str">
        <f t="shared" si="24"/>
        <v>　</v>
      </c>
      <c r="M50" s="121" t="str">
        <f t="shared" si="25"/>
        <v>　</v>
      </c>
      <c r="N50" s="121" t="str">
        <f t="shared" si="26"/>
        <v xml:space="preserve"> </v>
      </c>
      <c r="O50" s="22" t="str">
        <f>IF(F50="","",VLOOKUP(F50,ﾘｽﾄ!$G$3:$K$39,5,FALSE))</f>
        <v/>
      </c>
      <c r="P50" s="67"/>
      <c r="Q50" s="68" t="str">
        <f t="shared" si="27"/>
        <v/>
      </c>
      <c r="R50" s="69" t="str">
        <f>IF(P50="","",DATEDIF(P50,ﾘｽﾄ!$E$4,"Y"))</f>
        <v/>
      </c>
      <c r="S50" s="231">
        <f t="shared" si="1"/>
        <v>0</v>
      </c>
      <c r="T50" s="232">
        <f t="shared" si="2"/>
        <v>0</v>
      </c>
      <c r="U50" s="232">
        <f t="shared" si="3"/>
        <v>0</v>
      </c>
      <c r="V50" s="232">
        <f t="shared" si="4"/>
        <v>0</v>
      </c>
      <c r="W50" s="232">
        <f t="shared" si="5"/>
        <v>0</v>
      </c>
      <c r="X50" s="232">
        <f t="shared" si="6"/>
        <v>0</v>
      </c>
      <c r="Y50" s="18"/>
      <c r="Z50" s="21"/>
      <c r="AA50" s="189"/>
      <c r="AB50" s="184"/>
      <c r="AC50" s="18"/>
      <c r="AD50" s="21"/>
      <c r="AE50" s="21"/>
      <c r="AF50" s="21"/>
      <c r="AG50" s="77" t="str">
        <f t="shared" si="31"/>
        <v>0:00:00</v>
      </c>
      <c r="AH50" s="35">
        <v>0</v>
      </c>
      <c r="AI50" s="158" t="s">
        <v>72</v>
      </c>
      <c r="AJ50" s="36" t="s">
        <v>73</v>
      </c>
      <c r="AK50" s="35">
        <v>0</v>
      </c>
      <c r="AL50" s="158" t="s">
        <v>72</v>
      </c>
      <c r="AM50" s="36" t="s">
        <v>73</v>
      </c>
      <c r="AN50" s="36" t="s">
        <v>73</v>
      </c>
      <c r="AO50" s="79" t="str">
        <f>IFERROR(VLOOKUP(F50,ﾘｽﾄ!$G$3:$J$39,4,FALSE),"")</f>
        <v/>
      </c>
      <c r="AP50" s="81"/>
      <c r="AQ50" s="81"/>
      <c r="AR50" s="121" t="str">
        <f t="shared" si="28"/>
        <v>　</v>
      </c>
      <c r="AS50" s="81" t="str">
        <f t="shared" si="9"/>
        <v/>
      </c>
      <c r="AT50" s="81" t="str">
        <f t="shared" si="9"/>
        <v/>
      </c>
      <c r="AU50" s="121" t="str">
        <f t="shared" si="29"/>
        <v>　</v>
      </c>
      <c r="AV50" s="121" t="str">
        <f t="shared" si="30"/>
        <v xml:space="preserve"> </v>
      </c>
      <c r="AW50" s="82"/>
      <c r="AX50" s="83"/>
      <c r="AY50" s="117"/>
      <c r="AZ50" s="115"/>
      <c r="BA50" s="85"/>
      <c r="BB50" s="93" t="str">
        <f t="shared" si="12"/>
        <v/>
      </c>
      <c r="BC50" s="111" t="str">
        <f t="shared" si="13"/>
        <v/>
      </c>
      <c r="BD50" s="110" t="str">
        <f t="shared" si="14"/>
        <v/>
      </c>
      <c r="BE50" s="107" t="str">
        <f t="shared" si="15"/>
        <v/>
      </c>
      <c r="BF50" s="107" t="str">
        <f t="shared" si="16"/>
        <v/>
      </c>
      <c r="BG50" s="110" t="str">
        <f t="shared" si="17"/>
        <v/>
      </c>
      <c r="BH50" s="108">
        <f t="shared" si="18"/>
        <v>0</v>
      </c>
      <c r="BI50" s="109" t="str">
        <f t="shared" si="19"/>
        <v/>
      </c>
      <c r="BJ50" s="110" t="str">
        <f t="shared" si="20"/>
        <v/>
      </c>
      <c r="BK50" s="107" t="str">
        <f t="shared" si="21"/>
        <v/>
      </c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</row>
    <row r="51" spans="1:84" s="5" customFormat="1" ht="17.25">
      <c r="A51" s="48">
        <v>29</v>
      </c>
      <c r="B51" s="5" t="s">
        <v>232</v>
      </c>
      <c r="C51" s="5">
        <v>3700</v>
      </c>
      <c r="D51" s="65">
        <v>29</v>
      </c>
      <c r="E51" s="159" t="str">
        <f t="shared" si="22"/>
        <v/>
      </c>
      <c r="F51" s="167"/>
      <c r="G51" s="166" t="str">
        <f>IF(F51="","",VLOOKUP(F51,ﾘｽﾄ!$G$3:$J$39,3,FALSE))</f>
        <v/>
      </c>
      <c r="H51" s="167"/>
      <c r="I51" s="167"/>
      <c r="J51" s="167" t="str">
        <f t="shared" si="23"/>
        <v/>
      </c>
      <c r="K51" s="167" t="str">
        <f t="shared" si="23"/>
        <v/>
      </c>
      <c r="L51" s="166" t="str">
        <f t="shared" si="24"/>
        <v>　</v>
      </c>
      <c r="M51" s="121" t="str">
        <f t="shared" si="25"/>
        <v>　</v>
      </c>
      <c r="N51" s="121" t="str">
        <f t="shared" si="26"/>
        <v xml:space="preserve"> </v>
      </c>
      <c r="O51" s="22" t="str">
        <f>IF(F51="","",VLOOKUP(F51,ﾘｽﾄ!$G$3:$K$39,5,FALSE))</f>
        <v/>
      </c>
      <c r="P51" s="67"/>
      <c r="Q51" s="68" t="str">
        <f t="shared" si="27"/>
        <v/>
      </c>
      <c r="R51" s="69" t="str">
        <f>IF(P51="","",DATEDIF(P51,ﾘｽﾄ!$E$4,"Y"))</f>
        <v/>
      </c>
      <c r="S51" s="231">
        <f t="shared" si="1"/>
        <v>0</v>
      </c>
      <c r="T51" s="232">
        <f t="shared" si="2"/>
        <v>0</v>
      </c>
      <c r="U51" s="232">
        <f t="shared" si="3"/>
        <v>0</v>
      </c>
      <c r="V51" s="232">
        <f t="shared" si="4"/>
        <v>0</v>
      </c>
      <c r="W51" s="232">
        <f t="shared" si="5"/>
        <v>0</v>
      </c>
      <c r="X51" s="232">
        <f t="shared" si="6"/>
        <v>0</v>
      </c>
      <c r="Y51" s="18"/>
      <c r="Z51" s="21"/>
      <c r="AA51" s="189"/>
      <c r="AB51" s="184"/>
      <c r="AC51" s="18"/>
      <c r="AD51" s="21"/>
      <c r="AE51" s="21"/>
      <c r="AF51" s="21"/>
      <c r="AG51" s="77" t="str">
        <f t="shared" si="31"/>
        <v>0:00:00</v>
      </c>
      <c r="AH51" s="35">
        <v>0</v>
      </c>
      <c r="AI51" s="158" t="s">
        <v>72</v>
      </c>
      <c r="AJ51" s="36" t="s">
        <v>73</v>
      </c>
      <c r="AK51" s="35">
        <v>0</v>
      </c>
      <c r="AL51" s="158" t="s">
        <v>72</v>
      </c>
      <c r="AM51" s="36" t="s">
        <v>73</v>
      </c>
      <c r="AN51" s="36" t="s">
        <v>73</v>
      </c>
      <c r="AO51" s="79" t="str">
        <f>IFERROR(VLOOKUP(F51,ﾘｽﾄ!$G$3:$J$39,4,FALSE),"")</f>
        <v/>
      </c>
      <c r="AP51" s="81"/>
      <c r="AQ51" s="81"/>
      <c r="AR51" s="121" t="str">
        <f t="shared" si="28"/>
        <v>　</v>
      </c>
      <c r="AS51" s="81" t="str">
        <f t="shared" si="9"/>
        <v/>
      </c>
      <c r="AT51" s="81" t="str">
        <f t="shared" si="9"/>
        <v/>
      </c>
      <c r="AU51" s="121" t="str">
        <f t="shared" si="29"/>
        <v>　</v>
      </c>
      <c r="AV51" s="121" t="str">
        <f t="shared" si="30"/>
        <v xml:space="preserve"> </v>
      </c>
      <c r="AW51" s="82"/>
      <c r="AX51" s="83"/>
      <c r="AY51" s="117"/>
      <c r="AZ51" s="115"/>
      <c r="BA51" s="85"/>
      <c r="BB51" s="93" t="str">
        <f t="shared" si="12"/>
        <v/>
      </c>
      <c r="BC51" s="111" t="str">
        <f t="shared" si="13"/>
        <v/>
      </c>
      <c r="BD51" s="110" t="str">
        <f t="shared" si="14"/>
        <v/>
      </c>
      <c r="BE51" s="107" t="str">
        <f t="shared" si="15"/>
        <v/>
      </c>
      <c r="BF51" s="107" t="str">
        <f t="shared" si="16"/>
        <v/>
      </c>
      <c r="BG51" s="110" t="str">
        <f t="shared" si="17"/>
        <v/>
      </c>
      <c r="BH51" s="108">
        <f t="shared" si="18"/>
        <v>0</v>
      </c>
      <c r="BI51" s="109" t="str">
        <f t="shared" si="19"/>
        <v/>
      </c>
      <c r="BJ51" s="110" t="str">
        <f t="shared" si="20"/>
        <v/>
      </c>
      <c r="BK51" s="107" t="str">
        <f t="shared" si="21"/>
        <v/>
      </c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</row>
    <row r="52" spans="1:84" s="5" customFormat="1" ht="17.25">
      <c r="A52" s="48">
        <v>30</v>
      </c>
      <c r="B52" s="5" t="s">
        <v>233</v>
      </c>
      <c r="C52" s="5">
        <v>3700</v>
      </c>
      <c r="D52" s="65">
        <v>30</v>
      </c>
      <c r="E52" s="159" t="str">
        <f t="shared" si="22"/>
        <v/>
      </c>
      <c r="F52" s="167"/>
      <c r="G52" s="166" t="str">
        <f>IF(F52="","",VLOOKUP(F52,ﾘｽﾄ!$G$3:$J$39,3,FALSE))</f>
        <v/>
      </c>
      <c r="H52" s="167"/>
      <c r="I52" s="167"/>
      <c r="J52" s="167" t="str">
        <f t="shared" si="23"/>
        <v/>
      </c>
      <c r="K52" s="167" t="str">
        <f t="shared" si="23"/>
        <v/>
      </c>
      <c r="L52" s="166" t="str">
        <f t="shared" si="24"/>
        <v>　</v>
      </c>
      <c r="M52" s="121" t="str">
        <f t="shared" si="25"/>
        <v>　</v>
      </c>
      <c r="N52" s="121" t="str">
        <f t="shared" si="26"/>
        <v xml:space="preserve"> </v>
      </c>
      <c r="O52" s="22" t="str">
        <f>IF(F52="","",VLOOKUP(F52,ﾘｽﾄ!$G$3:$K$39,5,FALSE))</f>
        <v/>
      </c>
      <c r="P52" s="67"/>
      <c r="Q52" s="68" t="str">
        <f t="shared" si="27"/>
        <v/>
      </c>
      <c r="R52" s="69" t="str">
        <f>IF(P52="","",DATEDIF(P52,ﾘｽﾄ!$E$4,"Y"))</f>
        <v/>
      </c>
      <c r="S52" s="231">
        <f t="shared" si="1"/>
        <v>0</v>
      </c>
      <c r="T52" s="232">
        <f t="shared" si="2"/>
        <v>0</v>
      </c>
      <c r="U52" s="232">
        <f t="shared" si="3"/>
        <v>0</v>
      </c>
      <c r="V52" s="232">
        <f t="shared" si="4"/>
        <v>0</v>
      </c>
      <c r="W52" s="232">
        <f t="shared" si="5"/>
        <v>0</v>
      </c>
      <c r="X52" s="232">
        <f t="shared" si="6"/>
        <v>0</v>
      </c>
      <c r="Y52" s="18"/>
      <c r="Z52" s="21"/>
      <c r="AA52" s="189"/>
      <c r="AB52" s="184"/>
      <c r="AC52" s="18"/>
      <c r="AD52" s="21"/>
      <c r="AE52" s="21"/>
      <c r="AF52" s="21"/>
      <c r="AG52" s="77" t="str">
        <f t="shared" si="31"/>
        <v>0:00:00</v>
      </c>
      <c r="AH52" s="35">
        <v>0</v>
      </c>
      <c r="AI52" s="158" t="s">
        <v>72</v>
      </c>
      <c r="AJ52" s="36" t="s">
        <v>73</v>
      </c>
      <c r="AK52" s="35">
        <v>0</v>
      </c>
      <c r="AL52" s="158" t="s">
        <v>72</v>
      </c>
      <c r="AM52" s="36" t="s">
        <v>73</v>
      </c>
      <c r="AN52" s="36" t="s">
        <v>73</v>
      </c>
      <c r="AO52" s="79" t="str">
        <f>IFERROR(VLOOKUP(F52,ﾘｽﾄ!$G$3:$J$39,4,FALSE),"")</f>
        <v/>
      </c>
      <c r="AP52" s="81"/>
      <c r="AQ52" s="81"/>
      <c r="AR52" s="121" t="str">
        <f t="shared" si="28"/>
        <v>　</v>
      </c>
      <c r="AS52" s="81" t="str">
        <f t="shared" si="9"/>
        <v/>
      </c>
      <c r="AT52" s="81" t="str">
        <f t="shared" si="9"/>
        <v/>
      </c>
      <c r="AU52" s="121" t="str">
        <f t="shared" si="29"/>
        <v>　</v>
      </c>
      <c r="AV52" s="121" t="str">
        <f t="shared" si="30"/>
        <v xml:space="preserve"> </v>
      </c>
      <c r="AW52" s="82"/>
      <c r="AX52" s="83"/>
      <c r="AY52" s="117"/>
      <c r="AZ52" s="115"/>
      <c r="BA52" s="85"/>
      <c r="BB52" s="93" t="str">
        <f t="shared" si="12"/>
        <v/>
      </c>
      <c r="BC52" s="111" t="str">
        <f t="shared" si="13"/>
        <v/>
      </c>
      <c r="BD52" s="110" t="str">
        <f t="shared" si="14"/>
        <v/>
      </c>
      <c r="BE52" s="107" t="str">
        <f t="shared" si="15"/>
        <v/>
      </c>
      <c r="BF52" s="107" t="str">
        <f t="shared" si="16"/>
        <v/>
      </c>
      <c r="BG52" s="110" t="str">
        <f t="shared" si="17"/>
        <v/>
      </c>
      <c r="BH52" s="108">
        <f t="shared" si="18"/>
        <v>0</v>
      </c>
      <c r="BI52" s="109" t="str">
        <f t="shared" si="19"/>
        <v/>
      </c>
      <c r="BJ52" s="110" t="str">
        <f t="shared" si="20"/>
        <v/>
      </c>
      <c r="BK52" s="107" t="str">
        <f t="shared" si="21"/>
        <v/>
      </c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</row>
    <row r="53" spans="1:84" s="5" customFormat="1" ht="17.25">
      <c r="A53" s="48">
        <v>31</v>
      </c>
      <c r="B53" s="5" t="s">
        <v>234</v>
      </c>
      <c r="C53" s="5">
        <v>3700</v>
      </c>
      <c r="D53" s="65">
        <v>31</v>
      </c>
      <c r="E53" s="159" t="str">
        <f t="shared" si="22"/>
        <v/>
      </c>
      <c r="F53" s="167"/>
      <c r="G53" s="166" t="str">
        <f>IF(F53="","",VLOOKUP(F53,ﾘｽﾄ!$G$3:$J$39,3,FALSE))</f>
        <v/>
      </c>
      <c r="H53" s="167"/>
      <c r="I53" s="167"/>
      <c r="J53" s="167" t="str">
        <f t="shared" si="23"/>
        <v/>
      </c>
      <c r="K53" s="167" t="str">
        <f t="shared" si="23"/>
        <v/>
      </c>
      <c r="L53" s="166" t="str">
        <f t="shared" si="24"/>
        <v>　</v>
      </c>
      <c r="M53" s="121" t="str">
        <f t="shared" si="25"/>
        <v>　</v>
      </c>
      <c r="N53" s="121" t="str">
        <f t="shared" si="26"/>
        <v xml:space="preserve"> </v>
      </c>
      <c r="O53" s="22" t="str">
        <f>IF(F53="","",VLOOKUP(F53,ﾘｽﾄ!$G$3:$K$39,5,FALSE))</f>
        <v/>
      </c>
      <c r="P53" s="67"/>
      <c r="Q53" s="68" t="str">
        <f t="shared" si="27"/>
        <v/>
      </c>
      <c r="R53" s="69" t="str">
        <f>IF(P53="","",DATEDIF(P53,ﾘｽﾄ!$E$4,"Y"))</f>
        <v/>
      </c>
      <c r="S53" s="231">
        <f t="shared" si="1"/>
        <v>0</v>
      </c>
      <c r="T53" s="232">
        <f t="shared" si="2"/>
        <v>0</v>
      </c>
      <c r="U53" s="232">
        <f t="shared" si="3"/>
        <v>0</v>
      </c>
      <c r="V53" s="232">
        <f t="shared" si="4"/>
        <v>0</v>
      </c>
      <c r="W53" s="232">
        <f t="shared" si="5"/>
        <v>0</v>
      </c>
      <c r="X53" s="232">
        <f t="shared" si="6"/>
        <v>0</v>
      </c>
      <c r="Y53" s="18"/>
      <c r="Z53" s="21"/>
      <c r="AA53" s="189"/>
      <c r="AB53" s="184"/>
      <c r="AC53" s="18"/>
      <c r="AD53" s="21"/>
      <c r="AE53" s="21"/>
      <c r="AF53" s="21"/>
      <c r="AG53" s="77" t="str">
        <f t="shared" si="31"/>
        <v>0:00:00</v>
      </c>
      <c r="AH53" s="35">
        <v>0</v>
      </c>
      <c r="AI53" s="158" t="s">
        <v>72</v>
      </c>
      <c r="AJ53" s="36" t="s">
        <v>73</v>
      </c>
      <c r="AK53" s="35">
        <v>0</v>
      </c>
      <c r="AL53" s="158" t="s">
        <v>72</v>
      </c>
      <c r="AM53" s="36" t="s">
        <v>73</v>
      </c>
      <c r="AN53" s="36" t="s">
        <v>73</v>
      </c>
      <c r="AO53" s="79" t="str">
        <f>IFERROR(VLOOKUP(F53,ﾘｽﾄ!$G$3:$J$39,4,FALSE),"")</f>
        <v/>
      </c>
      <c r="AP53" s="81"/>
      <c r="AQ53" s="81"/>
      <c r="AR53" s="121" t="str">
        <f t="shared" si="28"/>
        <v>　</v>
      </c>
      <c r="AS53" s="81" t="str">
        <f t="shared" si="9"/>
        <v/>
      </c>
      <c r="AT53" s="81" t="str">
        <f t="shared" si="9"/>
        <v/>
      </c>
      <c r="AU53" s="121" t="str">
        <f t="shared" si="29"/>
        <v>　</v>
      </c>
      <c r="AV53" s="121" t="str">
        <f t="shared" si="30"/>
        <v xml:space="preserve"> </v>
      </c>
      <c r="AW53" s="82"/>
      <c r="AX53" s="83"/>
      <c r="AY53" s="117"/>
      <c r="AZ53" s="115"/>
      <c r="BA53" s="85"/>
      <c r="BB53" s="93" t="str">
        <f t="shared" si="12"/>
        <v/>
      </c>
      <c r="BC53" s="111" t="str">
        <f t="shared" si="13"/>
        <v/>
      </c>
      <c r="BD53" s="110" t="str">
        <f t="shared" si="14"/>
        <v/>
      </c>
      <c r="BE53" s="107" t="str">
        <f t="shared" si="15"/>
        <v/>
      </c>
      <c r="BF53" s="107" t="str">
        <f t="shared" si="16"/>
        <v/>
      </c>
      <c r="BG53" s="110" t="str">
        <f t="shared" si="17"/>
        <v/>
      </c>
      <c r="BH53" s="108">
        <f t="shared" si="18"/>
        <v>0</v>
      </c>
      <c r="BI53" s="109" t="str">
        <f t="shared" si="19"/>
        <v/>
      </c>
      <c r="BJ53" s="110" t="str">
        <f t="shared" si="20"/>
        <v/>
      </c>
      <c r="BK53" s="107" t="str">
        <f t="shared" si="21"/>
        <v/>
      </c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</row>
    <row r="54" spans="1:84" s="5" customFormat="1" ht="17.25">
      <c r="A54" s="48">
        <v>32</v>
      </c>
      <c r="B54" s="5" t="s">
        <v>235</v>
      </c>
      <c r="C54" s="5">
        <v>3300</v>
      </c>
      <c r="D54" s="65">
        <v>32</v>
      </c>
      <c r="E54" s="159" t="str">
        <f t="shared" si="22"/>
        <v/>
      </c>
      <c r="F54" s="167"/>
      <c r="G54" s="166" t="str">
        <f>IF(F54="","",VLOOKUP(F54,ﾘｽﾄ!$G$3:$J$39,3,FALSE))</f>
        <v/>
      </c>
      <c r="H54" s="167"/>
      <c r="I54" s="167"/>
      <c r="J54" s="167" t="str">
        <f t="shared" si="23"/>
        <v/>
      </c>
      <c r="K54" s="167" t="str">
        <f t="shared" si="23"/>
        <v/>
      </c>
      <c r="L54" s="166" t="str">
        <f t="shared" si="24"/>
        <v>　</v>
      </c>
      <c r="M54" s="121" t="str">
        <f t="shared" si="25"/>
        <v>　</v>
      </c>
      <c r="N54" s="121" t="str">
        <f t="shared" si="26"/>
        <v xml:space="preserve"> </v>
      </c>
      <c r="O54" s="22" t="str">
        <f>IF(F54="","",VLOOKUP(F54,ﾘｽﾄ!$G$3:$K$39,5,FALSE))</f>
        <v/>
      </c>
      <c r="P54" s="67"/>
      <c r="Q54" s="68" t="str">
        <f t="shared" si="27"/>
        <v/>
      </c>
      <c r="R54" s="69" t="str">
        <f>IF(P54="","",DATEDIF(P54,ﾘｽﾄ!$E$4,"Y"))</f>
        <v/>
      </c>
      <c r="S54" s="231">
        <f t="shared" si="1"/>
        <v>0</v>
      </c>
      <c r="T54" s="232">
        <f t="shared" si="2"/>
        <v>0</v>
      </c>
      <c r="U54" s="232">
        <f t="shared" si="3"/>
        <v>0</v>
      </c>
      <c r="V54" s="232">
        <f t="shared" si="4"/>
        <v>0</v>
      </c>
      <c r="W54" s="232">
        <f t="shared" si="5"/>
        <v>0</v>
      </c>
      <c r="X54" s="232">
        <f t="shared" si="6"/>
        <v>0</v>
      </c>
      <c r="Y54" s="18"/>
      <c r="Z54" s="21"/>
      <c r="AA54" s="189"/>
      <c r="AB54" s="184"/>
      <c r="AC54" s="18"/>
      <c r="AD54" s="21"/>
      <c r="AE54" s="21"/>
      <c r="AF54" s="21"/>
      <c r="AG54" s="77" t="str">
        <f t="shared" si="31"/>
        <v>0:00:00</v>
      </c>
      <c r="AH54" s="35">
        <v>0</v>
      </c>
      <c r="AI54" s="158" t="s">
        <v>72</v>
      </c>
      <c r="AJ54" s="36" t="s">
        <v>73</v>
      </c>
      <c r="AK54" s="35">
        <v>0</v>
      </c>
      <c r="AL54" s="158" t="s">
        <v>72</v>
      </c>
      <c r="AM54" s="36" t="s">
        <v>73</v>
      </c>
      <c r="AN54" s="36" t="s">
        <v>73</v>
      </c>
      <c r="AO54" s="79" t="str">
        <f>IFERROR(VLOOKUP(F54,ﾘｽﾄ!$G$3:$J$39,4,FALSE),"")</f>
        <v/>
      </c>
      <c r="AP54" s="81"/>
      <c r="AQ54" s="81"/>
      <c r="AR54" s="121" t="str">
        <f t="shared" si="28"/>
        <v>　</v>
      </c>
      <c r="AS54" s="81" t="str">
        <f t="shared" si="9"/>
        <v/>
      </c>
      <c r="AT54" s="81" t="str">
        <f t="shared" si="9"/>
        <v/>
      </c>
      <c r="AU54" s="121" t="str">
        <f t="shared" si="29"/>
        <v>　</v>
      </c>
      <c r="AV54" s="121" t="str">
        <f t="shared" si="30"/>
        <v xml:space="preserve"> </v>
      </c>
      <c r="AW54" s="82"/>
      <c r="AX54" s="83"/>
      <c r="AY54" s="117"/>
      <c r="AZ54" s="115"/>
      <c r="BA54" s="85"/>
      <c r="BB54" s="93" t="str">
        <f t="shared" si="12"/>
        <v/>
      </c>
      <c r="BC54" s="111" t="str">
        <f t="shared" si="13"/>
        <v/>
      </c>
      <c r="BD54" s="110" t="str">
        <f t="shared" si="14"/>
        <v/>
      </c>
      <c r="BE54" s="107" t="str">
        <f t="shared" si="15"/>
        <v/>
      </c>
      <c r="BF54" s="107" t="str">
        <f t="shared" si="16"/>
        <v/>
      </c>
      <c r="BG54" s="110" t="str">
        <f t="shared" si="17"/>
        <v/>
      </c>
      <c r="BH54" s="108">
        <f t="shared" si="18"/>
        <v>0</v>
      </c>
      <c r="BI54" s="109" t="str">
        <f t="shared" si="19"/>
        <v/>
      </c>
      <c r="BJ54" s="110" t="str">
        <f t="shared" si="20"/>
        <v/>
      </c>
      <c r="BK54" s="107" t="str">
        <f t="shared" si="21"/>
        <v/>
      </c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</row>
    <row r="55" spans="1:84" s="5" customFormat="1" ht="17.25">
      <c r="A55" s="48">
        <v>33</v>
      </c>
      <c r="B55" s="5" t="s">
        <v>236</v>
      </c>
      <c r="C55" s="5">
        <v>2700</v>
      </c>
      <c r="D55" s="65">
        <v>33</v>
      </c>
      <c r="E55" s="159" t="str">
        <f t="shared" si="22"/>
        <v/>
      </c>
      <c r="F55" s="167"/>
      <c r="G55" s="166" t="str">
        <f>IF(F55="","",VLOOKUP(F55,ﾘｽﾄ!$G$3:$J$39,3,FALSE))</f>
        <v/>
      </c>
      <c r="H55" s="167"/>
      <c r="I55" s="167"/>
      <c r="J55" s="167" t="str">
        <f t="shared" si="23"/>
        <v/>
      </c>
      <c r="K55" s="167" t="str">
        <f t="shared" si="23"/>
        <v/>
      </c>
      <c r="L55" s="166" t="str">
        <f t="shared" si="24"/>
        <v>　</v>
      </c>
      <c r="M55" s="121" t="str">
        <f t="shared" si="25"/>
        <v>　</v>
      </c>
      <c r="N55" s="121" t="str">
        <f t="shared" si="26"/>
        <v xml:space="preserve"> </v>
      </c>
      <c r="O55" s="22" t="str">
        <f>IF(F55="","",VLOOKUP(F55,ﾘｽﾄ!$G$3:$K$39,5,FALSE))</f>
        <v/>
      </c>
      <c r="P55" s="67"/>
      <c r="Q55" s="68" t="str">
        <f t="shared" si="27"/>
        <v/>
      </c>
      <c r="R55" s="69" t="str">
        <f>IF(P55="","",DATEDIF(P55,ﾘｽﾄ!$E$4,"Y"))</f>
        <v/>
      </c>
      <c r="S55" s="231">
        <f t="shared" si="1"/>
        <v>0</v>
      </c>
      <c r="T55" s="232">
        <f t="shared" ref="T55:T86" si="32">$Q$16</f>
        <v>0</v>
      </c>
      <c r="U55" s="232">
        <f t="shared" si="3"/>
        <v>0</v>
      </c>
      <c r="V55" s="232">
        <f t="shared" ref="V55:V86" si="33">$V$16</f>
        <v>0</v>
      </c>
      <c r="W55" s="232">
        <f t="shared" ref="W55:W86" si="34">$K$16</f>
        <v>0</v>
      </c>
      <c r="X55" s="232">
        <f t="shared" ref="X55:X86" si="35">$K$18</f>
        <v>0</v>
      </c>
      <c r="Y55" s="18"/>
      <c r="Z55" s="21"/>
      <c r="AA55" s="189"/>
      <c r="AB55" s="184"/>
      <c r="AC55" s="18"/>
      <c r="AD55" s="21"/>
      <c r="AE55" s="21"/>
      <c r="AF55" s="21"/>
      <c r="AG55" s="77" t="str">
        <f t="shared" si="31"/>
        <v>0:00:00</v>
      </c>
      <c r="AH55" s="35">
        <v>0</v>
      </c>
      <c r="AI55" s="158" t="s">
        <v>72</v>
      </c>
      <c r="AJ55" s="36" t="s">
        <v>73</v>
      </c>
      <c r="AK55" s="35">
        <v>0</v>
      </c>
      <c r="AL55" s="158" t="s">
        <v>72</v>
      </c>
      <c r="AM55" s="36" t="s">
        <v>73</v>
      </c>
      <c r="AN55" s="36" t="s">
        <v>73</v>
      </c>
      <c r="AO55" s="79" t="str">
        <f>IFERROR(VLOOKUP(F55,ﾘｽﾄ!$G$3:$J$39,4,FALSE),"")</f>
        <v/>
      </c>
      <c r="AP55" s="81"/>
      <c r="AQ55" s="81"/>
      <c r="AR55" s="121" t="str">
        <f t="shared" si="28"/>
        <v>　</v>
      </c>
      <c r="AS55" s="81" t="str">
        <f t="shared" si="9"/>
        <v/>
      </c>
      <c r="AT55" s="81" t="str">
        <f t="shared" si="9"/>
        <v/>
      </c>
      <c r="AU55" s="121" t="str">
        <f t="shared" si="29"/>
        <v>　</v>
      </c>
      <c r="AV55" s="121" t="str">
        <f t="shared" si="30"/>
        <v xml:space="preserve"> </v>
      </c>
      <c r="AW55" s="82"/>
      <c r="AX55" s="83"/>
      <c r="AY55" s="117"/>
      <c r="AZ55" s="115"/>
      <c r="BA55" s="85"/>
      <c r="BB55" s="93" t="str">
        <f t="shared" si="12"/>
        <v/>
      </c>
      <c r="BC55" s="111" t="str">
        <f t="shared" si="13"/>
        <v/>
      </c>
      <c r="BD55" s="110" t="str">
        <f t="shared" si="14"/>
        <v/>
      </c>
      <c r="BE55" s="107" t="str">
        <f t="shared" si="15"/>
        <v/>
      </c>
      <c r="BF55" s="107" t="str">
        <f t="shared" si="16"/>
        <v/>
      </c>
      <c r="BG55" s="110" t="str">
        <f t="shared" si="17"/>
        <v/>
      </c>
      <c r="BH55" s="108">
        <f t="shared" si="18"/>
        <v>0</v>
      </c>
      <c r="BI55" s="109" t="str">
        <f t="shared" si="19"/>
        <v/>
      </c>
      <c r="BJ55" s="110" t="str">
        <f t="shared" si="20"/>
        <v/>
      </c>
      <c r="BK55" s="107" t="str">
        <f t="shared" si="21"/>
        <v/>
      </c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</row>
    <row r="56" spans="1:84" s="5" customFormat="1" ht="17.25">
      <c r="A56" s="48">
        <v>34</v>
      </c>
      <c r="B56" s="5" t="s">
        <v>237</v>
      </c>
      <c r="C56" s="5">
        <v>2700</v>
      </c>
      <c r="D56" s="65">
        <v>34</v>
      </c>
      <c r="E56" s="159" t="str">
        <f t="shared" si="22"/>
        <v/>
      </c>
      <c r="F56" s="167"/>
      <c r="G56" s="166" t="str">
        <f>IF(F56="","",VLOOKUP(F56,ﾘｽﾄ!$G$3:$J$39,3,FALSE))</f>
        <v/>
      </c>
      <c r="H56" s="167"/>
      <c r="I56" s="167"/>
      <c r="J56" s="167" t="str">
        <f t="shared" si="23"/>
        <v/>
      </c>
      <c r="K56" s="167" t="str">
        <f t="shared" si="23"/>
        <v/>
      </c>
      <c r="L56" s="166" t="str">
        <f t="shared" si="24"/>
        <v>　</v>
      </c>
      <c r="M56" s="121" t="str">
        <f t="shared" si="25"/>
        <v>　</v>
      </c>
      <c r="N56" s="121" t="str">
        <f t="shared" si="26"/>
        <v xml:space="preserve"> </v>
      </c>
      <c r="O56" s="22" t="str">
        <f>IF(F56="","",VLOOKUP(F56,ﾘｽﾄ!$G$3:$K$39,5,FALSE))</f>
        <v/>
      </c>
      <c r="P56" s="67"/>
      <c r="Q56" s="68" t="str">
        <f t="shared" si="27"/>
        <v/>
      </c>
      <c r="R56" s="69" t="str">
        <f>IF(P56="","",DATEDIF(P56,ﾘｽﾄ!$E$4,"Y"))</f>
        <v/>
      </c>
      <c r="S56" s="231">
        <f t="shared" si="1"/>
        <v>0</v>
      </c>
      <c r="T56" s="232">
        <f t="shared" si="32"/>
        <v>0</v>
      </c>
      <c r="U56" s="232">
        <f t="shared" si="3"/>
        <v>0</v>
      </c>
      <c r="V56" s="232">
        <f t="shared" si="33"/>
        <v>0</v>
      </c>
      <c r="W56" s="232">
        <f t="shared" si="34"/>
        <v>0</v>
      </c>
      <c r="X56" s="232">
        <f t="shared" si="35"/>
        <v>0</v>
      </c>
      <c r="Y56" s="18"/>
      <c r="Z56" s="21"/>
      <c r="AA56" s="189"/>
      <c r="AB56" s="184"/>
      <c r="AC56" s="18"/>
      <c r="AD56" s="21"/>
      <c r="AE56" s="21"/>
      <c r="AF56" s="21"/>
      <c r="AG56" s="77" t="str">
        <f t="shared" si="31"/>
        <v>0:00:00</v>
      </c>
      <c r="AH56" s="35">
        <v>0</v>
      </c>
      <c r="AI56" s="158" t="s">
        <v>72</v>
      </c>
      <c r="AJ56" s="36" t="s">
        <v>73</v>
      </c>
      <c r="AK56" s="35">
        <v>0</v>
      </c>
      <c r="AL56" s="158" t="s">
        <v>72</v>
      </c>
      <c r="AM56" s="36" t="s">
        <v>73</v>
      </c>
      <c r="AN56" s="36" t="s">
        <v>73</v>
      </c>
      <c r="AO56" s="79" t="str">
        <f>IFERROR(VLOOKUP(F56,ﾘｽﾄ!$G$3:$J$39,4,FALSE),"")</f>
        <v/>
      </c>
      <c r="AP56" s="81"/>
      <c r="AQ56" s="81"/>
      <c r="AR56" s="121" t="str">
        <f t="shared" si="28"/>
        <v>　</v>
      </c>
      <c r="AS56" s="81" t="str">
        <f t="shared" si="9"/>
        <v/>
      </c>
      <c r="AT56" s="81" t="str">
        <f t="shared" si="9"/>
        <v/>
      </c>
      <c r="AU56" s="121" t="str">
        <f t="shared" si="29"/>
        <v>　</v>
      </c>
      <c r="AV56" s="121" t="str">
        <f t="shared" si="30"/>
        <v xml:space="preserve"> </v>
      </c>
      <c r="AW56" s="82"/>
      <c r="AX56" s="83"/>
      <c r="AY56" s="117"/>
      <c r="AZ56" s="115"/>
      <c r="BA56" s="85"/>
      <c r="BB56" s="93" t="str">
        <f t="shared" si="12"/>
        <v/>
      </c>
      <c r="BC56" s="111" t="str">
        <f t="shared" si="13"/>
        <v/>
      </c>
      <c r="BD56" s="110" t="str">
        <f t="shared" si="14"/>
        <v/>
      </c>
      <c r="BE56" s="107" t="str">
        <f t="shared" si="15"/>
        <v/>
      </c>
      <c r="BF56" s="107" t="str">
        <f t="shared" si="16"/>
        <v/>
      </c>
      <c r="BG56" s="110" t="str">
        <f t="shared" si="17"/>
        <v/>
      </c>
      <c r="BH56" s="108">
        <f t="shared" si="18"/>
        <v>0</v>
      </c>
      <c r="BI56" s="109" t="str">
        <f t="shared" si="19"/>
        <v/>
      </c>
      <c r="BJ56" s="110" t="str">
        <f t="shared" si="20"/>
        <v/>
      </c>
      <c r="BK56" s="107" t="str">
        <f t="shared" si="21"/>
        <v/>
      </c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</row>
    <row r="57" spans="1:84" s="5" customFormat="1" ht="17.25">
      <c r="A57" s="48">
        <v>35</v>
      </c>
      <c r="B57" s="5" t="s">
        <v>238</v>
      </c>
      <c r="C57" s="5">
        <v>2500</v>
      </c>
      <c r="D57" s="65">
        <v>35</v>
      </c>
      <c r="E57" s="159" t="str">
        <f t="shared" si="22"/>
        <v/>
      </c>
      <c r="F57" s="167"/>
      <c r="G57" s="166" t="str">
        <f>IF(F57="","",VLOOKUP(F57,ﾘｽﾄ!$G$3:$J$39,3,FALSE))</f>
        <v/>
      </c>
      <c r="H57" s="167"/>
      <c r="I57" s="167"/>
      <c r="J57" s="167" t="str">
        <f t="shared" si="23"/>
        <v/>
      </c>
      <c r="K57" s="167" t="str">
        <f t="shared" si="23"/>
        <v/>
      </c>
      <c r="L57" s="166" t="str">
        <f t="shared" si="24"/>
        <v>　</v>
      </c>
      <c r="M57" s="121" t="str">
        <f t="shared" si="25"/>
        <v>　</v>
      </c>
      <c r="N57" s="121" t="str">
        <f t="shared" si="26"/>
        <v xml:space="preserve"> </v>
      </c>
      <c r="O57" s="22" t="str">
        <f>IF(F57="","",VLOOKUP(F57,ﾘｽﾄ!$G$3:$K$39,5,FALSE))</f>
        <v/>
      </c>
      <c r="P57" s="67"/>
      <c r="Q57" s="68" t="str">
        <f t="shared" si="27"/>
        <v/>
      </c>
      <c r="R57" s="69" t="str">
        <f>IF(P57="","",DATEDIF(P57,ﾘｽﾄ!$E$4,"Y"))</f>
        <v/>
      </c>
      <c r="S57" s="231">
        <f t="shared" si="1"/>
        <v>0</v>
      </c>
      <c r="T57" s="232">
        <f t="shared" si="32"/>
        <v>0</v>
      </c>
      <c r="U57" s="232">
        <f t="shared" si="3"/>
        <v>0</v>
      </c>
      <c r="V57" s="232">
        <f t="shared" si="33"/>
        <v>0</v>
      </c>
      <c r="W57" s="232">
        <f t="shared" si="34"/>
        <v>0</v>
      </c>
      <c r="X57" s="232">
        <f t="shared" si="35"/>
        <v>0</v>
      </c>
      <c r="Y57" s="18"/>
      <c r="Z57" s="21"/>
      <c r="AA57" s="189"/>
      <c r="AB57" s="184"/>
      <c r="AC57" s="18"/>
      <c r="AD57" s="21"/>
      <c r="AE57" s="21"/>
      <c r="AF57" s="21"/>
      <c r="AG57" s="77" t="str">
        <f t="shared" si="31"/>
        <v>0:00:00</v>
      </c>
      <c r="AH57" s="35">
        <v>0</v>
      </c>
      <c r="AI57" s="158" t="s">
        <v>72</v>
      </c>
      <c r="AJ57" s="36" t="s">
        <v>73</v>
      </c>
      <c r="AK57" s="35">
        <v>0</v>
      </c>
      <c r="AL57" s="158" t="s">
        <v>72</v>
      </c>
      <c r="AM57" s="36" t="s">
        <v>73</v>
      </c>
      <c r="AN57" s="36" t="s">
        <v>73</v>
      </c>
      <c r="AO57" s="79" t="str">
        <f>IFERROR(VLOOKUP(F57,ﾘｽﾄ!$G$3:$J$39,4,FALSE),"")</f>
        <v/>
      </c>
      <c r="AP57" s="81"/>
      <c r="AQ57" s="81"/>
      <c r="AR57" s="121" t="str">
        <f t="shared" si="28"/>
        <v>　</v>
      </c>
      <c r="AS57" s="81" t="str">
        <f t="shared" si="9"/>
        <v/>
      </c>
      <c r="AT57" s="81" t="str">
        <f t="shared" si="9"/>
        <v/>
      </c>
      <c r="AU57" s="121" t="str">
        <f t="shared" si="29"/>
        <v>　</v>
      </c>
      <c r="AV57" s="121" t="str">
        <f t="shared" si="30"/>
        <v xml:space="preserve"> </v>
      </c>
      <c r="AW57" s="82"/>
      <c r="AX57" s="83"/>
      <c r="AY57" s="117"/>
      <c r="AZ57" s="115"/>
      <c r="BA57" s="85"/>
      <c r="BB57" s="93" t="str">
        <f t="shared" si="12"/>
        <v/>
      </c>
      <c r="BC57" s="111" t="str">
        <f t="shared" si="13"/>
        <v/>
      </c>
      <c r="BD57" s="110" t="str">
        <f t="shared" si="14"/>
        <v/>
      </c>
      <c r="BE57" s="107" t="str">
        <f t="shared" si="15"/>
        <v/>
      </c>
      <c r="BF57" s="107" t="str">
        <f t="shared" si="16"/>
        <v/>
      </c>
      <c r="BG57" s="110" t="str">
        <f t="shared" si="17"/>
        <v/>
      </c>
      <c r="BH57" s="108">
        <f t="shared" si="18"/>
        <v>0</v>
      </c>
      <c r="BI57" s="109" t="str">
        <f t="shared" si="19"/>
        <v/>
      </c>
      <c r="BJ57" s="110" t="str">
        <f t="shared" si="20"/>
        <v/>
      </c>
      <c r="BK57" s="107" t="str">
        <f t="shared" si="21"/>
        <v/>
      </c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</row>
    <row r="58" spans="1:84" s="5" customFormat="1" ht="17.25">
      <c r="A58" s="48">
        <v>36</v>
      </c>
      <c r="B58" s="5" t="s">
        <v>239</v>
      </c>
      <c r="C58" s="5">
        <v>2500</v>
      </c>
      <c r="D58" s="65">
        <v>36</v>
      </c>
      <c r="E58" s="159" t="str">
        <f t="shared" si="22"/>
        <v/>
      </c>
      <c r="F58" s="167"/>
      <c r="G58" s="166" t="str">
        <f>IF(F58="","",VLOOKUP(F58,ﾘｽﾄ!$G$3:$J$39,3,FALSE))</f>
        <v/>
      </c>
      <c r="H58" s="167"/>
      <c r="I58" s="167"/>
      <c r="J58" s="167" t="str">
        <f t="shared" si="23"/>
        <v/>
      </c>
      <c r="K58" s="167" t="str">
        <f t="shared" si="23"/>
        <v/>
      </c>
      <c r="L58" s="166" t="str">
        <f t="shared" si="24"/>
        <v>　</v>
      </c>
      <c r="M58" s="121" t="str">
        <f t="shared" si="25"/>
        <v>　</v>
      </c>
      <c r="N58" s="121" t="str">
        <f t="shared" si="26"/>
        <v xml:space="preserve"> </v>
      </c>
      <c r="O58" s="22" t="str">
        <f>IF(F58="","",VLOOKUP(F58,ﾘｽﾄ!$G$3:$K$39,5,FALSE))</f>
        <v/>
      </c>
      <c r="P58" s="67"/>
      <c r="Q58" s="68" t="str">
        <f t="shared" si="27"/>
        <v/>
      </c>
      <c r="R58" s="69" t="str">
        <f>IF(P58="","",DATEDIF(P58,ﾘｽﾄ!$E$4,"Y"))</f>
        <v/>
      </c>
      <c r="S58" s="231">
        <f t="shared" si="1"/>
        <v>0</v>
      </c>
      <c r="T58" s="232">
        <f t="shared" si="32"/>
        <v>0</v>
      </c>
      <c r="U58" s="232">
        <f t="shared" si="3"/>
        <v>0</v>
      </c>
      <c r="V58" s="232">
        <f t="shared" si="33"/>
        <v>0</v>
      </c>
      <c r="W58" s="232">
        <f t="shared" si="34"/>
        <v>0</v>
      </c>
      <c r="X58" s="232">
        <f t="shared" si="35"/>
        <v>0</v>
      </c>
      <c r="Y58" s="18"/>
      <c r="Z58" s="21"/>
      <c r="AA58" s="189"/>
      <c r="AB58" s="184"/>
      <c r="AC58" s="18"/>
      <c r="AD58" s="21"/>
      <c r="AE58" s="21"/>
      <c r="AF58" s="21"/>
      <c r="AG58" s="77" t="str">
        <f t="shared" si="31"/>
        <v>0:00:00</v>
      </c>
      <c r="AH58" s="35">
        <v>0</v>
      </c>
      <c r="AI58" s="158" t="s">
        <v>72</v>
      </c>
      <c r="AJ58" s="36" t="s">
        <v>73</v>
      </c>
      <c r="AK58" s="35">
        <v>0</v>
      </c>
      <c r="AL58" s="158" t="s">
        <v>72</v>
      </c>
      <c r="AM58" s="36" t="s">
        <v>73</v>
      </c>
      <c r="AN58" s="36" t="s">
        <v>73</v>
      </c>
      <c r="AO58" s="79" t="str">
        <f>IFERROR(VLOOKUP(F58,ﾘｽﾄ!$G$3:$J$39,4,FALSE),"")</f>
        <v/>
      </c>
      <c r="AP58" s="81"/>
      <c r="AQ58" s="81"/>
      <c r="AR58" s="121" t="str">
        <f t="shared" si="28"/>
        <v>　</v>
      </c>
      <c r="AS58" s="81" t="str">
        <f t="shared" si="9"/>
        <v/>
      </c>
      <c r="AT58" s="81" t="str">
        <f t="shared" si="9"/>
        <v/>
      </c>
      <c r="AU58" s="121" t="str">
        <f t="shared" si="29"/>
        <v>　</v>
      </c>
      <c r="AV58" s="121" t="str">
        <f t="shared" si="30"/>
        <v xml:space="preserve"> </v>
      </c>
      <c r="AW58" s="82"/>
      <c r="AX58" s="83"/>
      <c r="AY58" s="117"/>
      <c r="AZ58" s="115"/>
      <c r="BA58" s="85"/>
      <c r="BB58" s="93" t="str">
        <f t="shared" si="12"/>
        <v/>
      </c>
      <c r="BC58" s="111" t="str">
        <f t="shared" si="13"/>
        <v/>
      </c>
      <c r="BD58" s="110" t="str">
        <f t="shared" si="14"/>
        <v/>
      </c>
      <c r="BE58" s="107" t="str">
        <f t="shared" si="15"/>
        <v/>
      </c>
      <c r="BF58" s="107" t="str">
        <f t="shared" si="16"/>
        <v/>
      </c>
      <c r="BG58" s="110" t="str">
        <f t="shared" si="17"/>
        <v/>
      </c>
      <c r="BH58" s="108">
        <f t="shared" si="18"/>
        <v>0</v>
      </c>
      <c r="BI58" s="109" t="str">
        <f t="shared" si="19"/>
        <v/>
      </c>
      <c r="BJ58" s="110" t="str">
        <f t="shared" si="20"/>
        <v/>
      </c>
      <c r="BK58" s="107" t="str">
        <f t="shared" si="21"/>
        <v/>
      </c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</row>
    <row r="59" spans="1:84" s="5" customFormat="1" ht="17.25">
      <c r="A59" s="48">
        <v>37</v>
      </c>
      <c r="B59" s="5" t="s">
        <v>240</v>
      </c>
      <c r="C59" s="5">
        <v>2500</v>
      </c>
      <c r="D59" s="65">
        <v>37</v>
      </c>
      <c r="E59" s="159" t="str">
        <f t="shared" si="22"/>
        <v/>
      </c>
      <c r="F59" s="167"/>
      <c r="G59" s="166" t="str">
        <f>IF(F59="","",VLOOKUP(F59,ﾘｽﾄ!$G$3:$J$39,3,FALSE))</f>
        <v/>
      </c>
      <c r="H59" s="167"/>
      <c r="I59" s="167"/>
      <c r="J59" s="167" t="str">
        <f t="shared" si="23"/>
        <v/>
      </c>
      <c r="K59" s="167" t="str">
        <f t="shared" si="23"/>
        <v/>
      </c>
      <c r="L59" s="166" t="str">
        <f t="shared" si="24"/>
        <v>　</v>
      </c>
      <c r="M59" s="121" t="str">
        <f t="shared" si="25"/>
        <v>　</v>
      </c>
      <c r="N59" s="121" t="str">
        <f t="shared" si="26"/>
        <v xml:space="preserve"> </v>
      </c>
      <c r="O59" s="22" t="str">
        <f>IF(F59="","",VLOOKUP(F59,ﾘｽﾄ!$G$3:$K$39,5,FALSE))</f>
        <v/>
      </c>
      <c r="P59" s="67"/>
      <c r="Q59" s="68" t="str">
        <f t="shared" si="27"/>
        <v/>
      </c>
      <c r="R59" s="69" t="str">
        <f>IF(P59="","",DATEDIF(P59,ﾘｽﾄ!$E$4,"Y"))</f>
        <v/>
      </c>
      <c r="S59" s="231">
        <f t="shared" si="1"/>
        <v>0</v>
      </c>
      <c r="T59" s="232">
        <f t="shared" si="32"/>
        <v>0</v>
      </c>
      <c r="U59" s="232">
        <f t="shared" si="3"/>
        <v>0</v>
      </c>
      <c r="V59" s="232">
        <f t="shared" si="33"/>
        <v>0</v>
      </c>
      <c r="W59" s="232">
        <f t="shared" si="34"/>
        <v>0</v>
      </c>
      <c r="X59" s="232">
        <f t="shared" si="35"/>
        <v>0</v>
      </c>
      <c r="Y59" s="18"/>
      <c r="Z59" s="21"/>
      <c r="AA59" s="189"/>
      <c r="AB59" s="184"/>
      <c r="AC59" s="18"/>
      <c r="AD59" s="21"/>
      <c r="AE59" s="21"/>
      <c r="AF59" s="21"/>
      <c r="AG59" s="77" t="str">
        <f t="shared" si="31"/>
        <v>0:00:00</v>
      </c>
      <c r="AH59" s="35">
        <v>0</v>
      </c>
      <c r="AI59" s="158" t="s">
        <v>72</v>
      </c>
      <c r="AJ59" s="36" t="s">
        <v>73</v>
      </c>
      <c r="AK59" s="35">
        <v>0</v>
      </c>
      <c r="AL59" s="158" t="s">
        <v>72</v>
      </c>
      <c r="AM59" s="36" t="s">
        <v>73</v>
      </c>
      <c r="AN59" s="36" t="s">
        <v>73</v>
      </c>
      <c r="AO59" s="79" t="str">
        <f>IFERROR(VLOOKUP(F59,ﾘｽﾄ!$G$3:$J$39,4,FALSE),"")</f>
        <v/>
      </c>
      <c r="AP59" s="81"/>
      <c r="AQ59" s="81"/>
      <c r="AR59" s="121" t="str">
        <f t="shared" si="28"/>
        <v>　</v>
      </c>
      <c r="AS59" s="81" t="str">
        <f t="shared" si="9"/>
        <v/>
      </c>
      <c r="AT59" s="81" t="str">
        <f t="shared" si="9"/>
        <v/>
      </c>
      <c r="AU59" s="121" t="str">
        <f t="shared" si="29"/>
        <v>　</v>
      </c>
      <c r="AV59" s="121" t="str">
        <f t="shared" si="30"/>
        <v xml:space="preserve"> </v>
      </c>
      <c r="AW59" s="82"/>
      <c r="AX59" s="83"/>
      <c r="AY59" s="117"/>
      <c r="AZ59" s="115"/>
      <c r="BA59" s="85"/>
      <c r="BB59" s="93" t="str">
        <f t="shared" si="12"/>
        <v/>
      </c>
      <c r="BC59" s="111" t="str">
        <f t="shared" si="13"/>
        <v/>
      </c>
      <c r="BD59" s="110" t="str">
        <f t="shared" si="14"/>
        <v/>
      </c>
      <c r="BE59" s="107" t="str">
        <f t="shared" si="15"/>
        <v/>
      </c>
      <c r="BF59" s="107" t="str">
        <f t="shared" si="16"/>
        <v/>
      </c>
      <c r="BG59" s="110" t="str">
        <f t="shared" si="17"/>
        <v/>
      </c>
      <c r="BH59" s="108">
        <f t="shared" si="18"/>
        <v>0</v>
      </c>
      <c r="BI59" s="109" t="str">
        <f t="shared" si="19"/>
        <v/>
      </c>
      <c r="BJ59" s="110" t="str">
        <f t="shared" si="20"/>
        <v/>
      </c>
      <c r="BK59" s="107" t="str">
        <f t="shared" si="21"/>
        <v/>
      </c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</row>
    <row r="60" spans="1:84" s="5" customFormat="1" ht="17.25">
      <c r="A60" s="48">
        <v>38</v>
      </c>
      <c r="B60" s="5" t="s">
        <v>241</v>
      </c>
      <c r="C60" s="5">
        <v>4000</v>
      </c>
      <c r="D60" s="65">
        <v>38</v>
      </c>
      <c r="E60" s="159" t="str">
        <f t="shared" si="22"/>
        <v/>
      </c>
      <c r="F60" s="167"/>
      <c r="G60" s="166" t="str">
        <f>IF(F60="","",VLOOKUP(F60,ﾘｽﾄ!$G$3:$J$39,3,FALSE))</f>
        <v/>
      </c>
      <c r="H60" s="167"/>
      <c r="I60" s="167"/>
      <c r="J60" s="167" t="str">
        <f t="shared" si="23"/>
        <v/>
      </c>
      <c r="K60" s="167" t="str">
        <f t="shared" si="23"/>
        <v/>
      </c>
      <c r="L60" s="166" t="str">
        <f t="shared" si="24"/>
        <v>　</v>
      </c>
      <c r="M60" s="121" t="str">
        <f t="shared" si="25"/>
        <v>　</v>
      </c>
      <c r="N60" s="121" t="str">
        <f t="shared" si="26"/>
        <v xml:space="preserve"> </v>
      </c>
      <c r="O60" s="22" t="str">
        <f>IF(F60="","",VLOOKUP(F60,ﾘｽﾄ!$G$3:$K$39,5,FALSE))</f>
        <v/>
      </c>
      <c r="P60" s="67"/>
      <c r="Q60" s="68" t="str">
        <f t="shared" si="27"/>
        <v/>
      </c>
      <c r="R60" s="69" t="str">
        <f>IF(P60="","",DATEDIF(P60,ﾘｽﾄ!$E$4,"Y"))</f>
        <v/>
      </c>
      <c r="S60" s="231">
        <f t="shared" si="1"/>
        <v>0</v>
      </c>
      <c r="T60" s="232">
        <f t="shared" si="32"/>
        <v>0</v>
      </c>
      <c r="U60" s="232">
        <f t="shared" si="3"/>
        <v>0</v>
      </c>
      <c r="V60" s="232">
        <f t="shared" si="33"/>
        <v>0</v>
      </c>
      <c r="W60" s="232">
        <f t="shared" si="34"/>
        <v>0</v>
      </c>
      <c r="X60" s="232">
        <f t="shared" si="35"/>
        <v>0</v>
      </c>
      <c r="Y60" s="18"/>
      <c r="Z60" s="21"/>
      <c r="AA60" s="189"/>
      <c r="AB60" s="184"/>
      <c r="AC60" s="18"/>
      <c r="AD60" s="21"/>
      <c r="AE60" s="21"/>
      <c r="AF60" s="21"/>
      <c r="AG60" s="77" t="str">
        <f t="shared" si="31"/>
        <v>0:00:00</v>
      </c>
      <c r="AH60" s="35">
        <v>0</v>
      </c>
      <c r="AI60" s="158" t="s">
        <v>72</v>
      </c>
      <c r="AJ60" s="36" t="s">
        <v>73</v>
      </c>
      <c r="AK60" s="35">
        <v>0</v>
      </c>
      <c r="AL60" s="158" t="s">
        <v>72</v>
      </c>
      <c r="AM60" s="36" t="s">
        <v>73</v>
      </c>
      <c r="AN60" s="36" t="s">
        <v>73</v>
      </c>
      <c r="AO60" s="79" t="str">
        <f>IFERROR(VLOOKUP(F60,ﾘｽﾄ!$G$3:$J$39,4,FALSE),"")</f>
        <v/>
      </c>
      <c r="AP60" s="81"/>
      <c r="AQ60" s="81"/>
      <c r="AR60" s="121" t="str">
        <f t="shared" si="28"/>
        <v>　</v>
      </c>
      <c r="AS60" s="81" t="str">
        <f t="shared" si="9"/>
        <v/>
      </c>
      <c r="AT60" s="81" t="str">
        <f t="shared" si="9"/>
        <v/>
      </c>
      <c r="AU60" s="121" t="str">
        <f t="shared" si="29"/>
        <v>　</v>
      </c>
      <c r="AV60" s="121" t="str">
        <f t="shared" si="30"/>
        <v xml:space="preserve"> </v>
      </c>
      <c r="AW60" s="82"/>
      <c r="AX60" s="83"/>
      <c r="AY60" s="117"/>
      <c r="AZ60" s="115"/>
      <c r="BA60" s="85"/>
      <c r="BB60" s="93" t="str">
        <f t="shared" si="12"/>
        <v/>
      </c>
      <c r="BC60" s="111" t="str">
        <f t="shared" si="13"/>
        <v/>
      </c>
      <c r="BD60" s="110" t="str">
        <f t="shared" si="14"/>
        <v/>
      </c>
      <c r="BE60" s="107" t="str">
        <f t="shared" si="15"/>
        <v/>
      </c>
      <c r="BF60" s="107" t="str">
        <f t="shared" si="16"/>
        <v/>
      </c>
      <c r="BG60" s="110" t="str">
        <f t="shared" si="17"/>
        <v/>
      </c>
      <c r="BH60" s="108">
        <f t="shared" si="18"/>
        <v>0</v>
      </c>
      <c r="BI60" s="109" t="str">
        <f t="shared" si="19"/>
        <v/>
      </c>
      <c r="BJ60" s="110" t="str">
        <f t="shared" si="20"/>
        <v/>
      </c>
      <c r="BK60" s="107" t="str">
        <f t="shared" si="21"/>
        <v/>
      </c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</row>
    <row r="61" spans="1:84" s="5" customFormat="1" ht="17.25">
      <c r="A61" s="48"/>
      <c r="D61" s="65">
        <v>39</v>
      </c>
      <c r="E61" s="159" t="str">
        <f t="shared" si="22"/>
        <v/>
      </c>
      <c r="F61" s="167"/>
      <c r="G61" s="166" t="str">
        <f>IF(F61="","",VLOOKUP(F61,ﾘｽﾄ!$G$3:$J$39,3,FALSE))</f>
        <v/>
      </c>
      <c r="H61" s="167"/>
      <c r="I61" s="167"/>
      <c r="J61" s="167" t="str">
        <f t="shared" si="23"/>
        <v/>
      </c>
      <c r="K61" s="167" t="str">
        <f t="shared" si="23"/>
        <v/>
      </c>
      <c r="L61" s="166" t="str">
        <f t="shared" si="24"/>
        <v>　</v>
      </c>
      <c r="M61" s="121" t="str">
        <f t="shared" si="25"/>
        <v>　</v>
      </c>
      <c r="N61" s="121" t="str">
        <f t="shared" si="26"/>
        <v xml:space="preserve"> </v>
      </c>
      <c r="O61" s="22" t="str">
        <f>IF(F61="","",VLOOKUP(F61,ﾘｽﾄ!$G$3:$K$39,5,FALSE))</f>
        <v/>
      </c>
      <c r="P61" s="67"/>
      <c r="Q61" s="68" t="str">
        <f t="shared" si="27"/>
        <v/>
      </c>
      <c r="R61" s="69" t="str">
        <f>IF(P61="","",DATEDIF(P61,ﾘｽﾄ!$E$4,"Y"))</f>
        <v/>
      </c>
      <c r="S61" s="231">
        <f t="shared" si="1"/>
        <v>0</v>
      </c>
      <c r="T61" s="232">
        <f t="shared" si="32"/>
        <v>0</v>
      </c>
      <c r="U61" s="232">
        <f t="shared" si="3"/>
        <v>0</v>
      </c>
      <c r="V61" s="232">
        <f t="shared" si="33"/>
        <v>0</v>
      </c>
      <c r="W61" s="232">
        <f t="shared" si="34"/>
        <v>0</v>
      </c>
      <c r="X61" s="232">
        <f t="shared" si="35"/>
        <v>0</v>
      </c>
      <c r="Y61" s="18"/>
      <c r="Z61" s="21"/>
      <c r="AA61" s="189"/>
      <c r="AB61" s="184"/>
      <c r="AC61" s="18"/>
      <c r="AD61" s="21"/>
      <c r="AE61" s="21"/>
      <c r="AF61" s="21"/>
      <c r="AG61" s="77" t="str">
        <f t="shared" si="31"/>
        <v>0:00:00</v>
      </c>
      <c r="AH61" s="35">
        <v>0</v>
      </c>
      <c r="AI61" s="158" t="s">
        <v>72</v>
      </c>
      <c r="AJ61" s="36" t="s">
        <v>73</v>
      </c>
      <c r="AK61" s="35">
        <v>0</v>
      </c>
      <c r="AL61" s="158" t="s">
        <v>72</v>
      </c>
      <c r="AM61" s="36" t="s">
        <v>73</v>
      </c>
      <c r="AN61" s="36" t="s">
        <v>73</v>
      </c>
      <c r="AO61" s="79" t="str">
        <f>IFERROR(VLOOKUP(F61,ﾘｽﾄ!$G$3:$J$39,4,FALSE),"")</f>
        <v/>
      </c>
      <c r="AP61" s="81"/>
      <c r="AQ61" s="81"/>
      <c r="AR61" s="121" t="str">
        <f t="shared" si="28"/>
        <v>　</v>
      </c>
      <c r="AS61" s="81" t="str">
        <f t="shared" si="9"/>
        <v/>
      </c>
      <c r="AT61" s="81" t="str">
        <f t="shared" si="9"/>
        <v/>
      </c>
      <c r="AU61" s="121" t="str">
        <f t="shared" si="29"/>
        <v>　</v>
      </c>
      <c r="AV61" s="121" t="str">
        <f t="shared" si="30"/>
        <v xml:space="preserve"> </v>
      </c>
      <c r="AW61" s="82"/>
      <c r="AX61" s="83"/>
      <c r="AY61" s="117"/>
      <c r="AZ61" s="115"/>
      <c r="BA61" s="85"/>
      <c r="BB61" s="93" t="str">
        <f t="shared" si="12"/>
        <v/>
      </c>
      <c r="BC61" s="111" t="str">
        <f t="shared" si="13"/>
        <v/>
      </c>
      <c r="BD61" s="110" t="str">
        <f t="shared" si="14"/>
        <v/>
      </c>
      <c r="BE61" s="107" t="str">
        <f t="shared" si="15"/>
        <v/>
      </c>
      <c r="BF61" s="107" t="str">
        <f t="shared" si="16"/>
        <v/>
      </c>
      <c r="BG61" s="110" t="str">
        <f t="shared" si="17"/>
        <v/>
      </c>
      <c r="BH61" s="108">
        <f t="shared" si="18"/>
        <v>0</v>
      </c>
      <c r="BI61" s="109" t="str">
        <f t="shared" si="19"/>
        <v/>
      </c>
      <c r="BJ61" s="110" t="str">
        <f t="shared" si="20"/>
        <v/>
      </c>
      <c r="BK61" s="107" t="str">
        <f t="shared" si="21"/>
        <v/>
      </c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</row>
    <row r="62" spans="1:84" s="5" customFormat="1" ht="17.25">
      <c r="A62" s="48"/>
      <c r="D62" s="65">
        <v>40</v>
      </c>
      <c r="E62" s="159" t="str">
        <f t="shared" si="22"/>
        <v/>
      </c>
      <c r="F62" s="167"/>
      <c r="G62" s="166" t="str">
        <f>IF(F62="","",VLOOKUP(F62,ﾘｽﾄ!$G$3:$J$39,3,FALSE))</f>
        <v/>
      </c>
      <c r="H62" s="167"/>
      <c r="I62" s="167"/>
      <c r="J62" s="167" t="str">
        <f t="shared" si="23"/>
        <v/>
      </c>
      <c r="K62" s="167" t="str">
        <f t="shared" si="23"/>
        <v/>
      </c>
      <c r="L62" s="166" t="str">
        <f t="shared" si="24"/>
        <v>　</v>
      </c>
      <c r="M62" s="121" t="str">
        <f t="shared" si="25"/>
        <v>　</v>
      </c>
      <c r="N62" s="121" t="str">
        <f t="shared" si="26"/>
        <v xml:space="preserve"> </v>
      </c>
      <c r="O62" s="22" t="str">
        <f>IF(F62="","",VLOOKUP(F62,ﾘｽﾄ!$G$3:$K$39,5,FALSE))</f>
        <v/>
      </c>
      <c r="P62" s="67"/>
      <c r="Q62" s="68" t="str">
        <f t="shared" si="27"/>
        <v/>
      </c>
      <c r="R62" s="69" t="str">
        <f>IF(P62="","",DATEDIF(P62,ﾘｽﾄ!$E$4,"Y"))</f>
        <v/>
      </c>
      <c r="S62" s="231">
        <f t="shared" si="1"/>
        <v>0</v>
      </c>
      <c r="T62" s="232">
        <f t="shared" si="32"/>
        <v>0</v>
      </c>
      <c r="U62" s="232">
        <f t="shared" si="3"/>
        <v>0</v>
      </c>
      <c r="V62" s="232">
        <f t="shared" si="33"/>
        <v>0</v>
      </c>
      <c r="W62" s="232">
        <f t="shared" si="34"/>
        <v>0</v>
      </c>
      <c r="X62" s="232">
        <f t="shared" si="35"/>
        <v>0</v>
      </c>
      <c r="Y62" s="18"/>
      <c r="Z62" s="21"/>
      <c r="AA62" s="189"/>
      <c r="AB62" s="184"/>
      <c r="AC62" s="18"/>
      <c r="AD62" s="21"/>
      <c r="AE62" s="21"/>
      <c r="AF62" s="21"/>
      <c r="AG62" s="77" t="str">
        <f t="shared" si="31"/>
        <v>0:00:00</v>
      </c>
      <c r="AH62" s="35">
        <v>0</v>
      </c>
      <c r="AI62" s="158" t="s">
        <v>72</v>
      </c>
      <c r="AJ62" s="36" t="s">
        <v>73</v>
      </c>
      <c r="AK62" s="35">
        <v>0</v>
      </c>
      <c r="AL62" s="158" t="s">
        <v>72</v>
      </c>
      <c r="AM62" s="36" t="s">
        <v>73</v>
      </c>
      <c r="AN62" s="36" t="s">
        <v>73</v>
      </c>
      <c r="AO62" s="79" t="str">
        <f>IFERROR(VLOOKUP(F62,ﾘｽﾄ!$G$3:$J$39,4,FALSE),"")</f>
        <v/>
      </c>
      <c r="AP62" s="81"/>
      <c r="AQ62" s="81"/>
      <c r="AR62" s="121" t="str">
        <f t="shared" si="28"/>
        <v>　</v>
      </c>
      <c r="AS62" s="81" t="str">
        <f t="shared" si="9"/>
        <v/>
      </c>
      <c r="AT62" s="81" t="str">
        <f t="shared" si="9"/>
        <v/>
      </c>
      <c r="AU62" s="121" t="str">
        <f t="shared" si="29"/>
        <v>　</v>
      </c>
      <c r="AV62" s="121" t="str">
        <f t="shared" si="30"/>
        <v xml:space="preserve"> </v>
      </c>
      <c r="AW62" s="82"/>
      <c r="AX62" s="83"/>
      <c r="AY62" s="117"/>
      <c r="AZ62" s="115"/>
      <c r="BA62" s="85"/>
      <c r="BB62" s="93" t="str">
        <f t="shared" si="12"/>
        <v/>
      </c>
      <c r="BC62" s="111" t="str">
        <f t="shared" si="13"/>
        <v/>
      </c>
      <c r="BD62" s="110" t="str">
        <f t="shared" si="14"/>
        <v/>
      </c>
      <c r="BE62" s="107" t="str">
        <f t="shared" si="15"/>
        <v/>
      </c>
      <c r="BF62" s="107" t="str">
        <f t="shared" si="16"/>
        <v/>
      </c>
      <c r="BG62" s="110" t="str">
        <f t="shared" si="17"/>
        <v/>
      </c>
      <c r="BH62" s="108">
        <f t="shared" si="18"/>
        <v>0</v>
      </c>
      <c r="BI62" s="109" t="str">
        <f t="shared" si="19"/>
        <v/>
      </c>
      <c r="BJ62" s="110" t="str">
        <f t="shared" si="20"/>
        <v/>
      </c>
      <c r="BK62" s="107" t="str">
        <f t="shared" si="21"/>
        <v/>
      </c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</row>
    <row r="63" spans="1:84" s="5" customFormat="1" ht="17.25">
      <c r="A63" s="48"/>
      <c r="D63" s="65">
        <v>41</v>
      </c>
      <c r="E63" s="159" t="str">
        <f t="shared" si="22"/>
        <v/>
      </c>
      <c r="F63" s="167"/>
      <c r="G63" s="166" t="str">
        <f>IF(F63="","",VLOOKUP(F63,ﾘｽﾄ!$G$3:$J$39,3,FALSE))</f>
        <v/>
      </c>
      <c r="H63" s="167"/>
      <c r="I63" s="167"/>
      <c r="J63" s="167" t="str">
        <f t="shared" si="23"/>
        <v/>
      </c>
      <c r="K63" s="167" t="str">
        <f t="shared" si="23"/>
        <v/>
      </c>
      <c r="L63" s="166" t="str">
        <f t="shared" si="24"/>
        <v>　</v>
      </c>
      <c r="M63" s="121" t="str">
        <f t="shared" si="25"/>
        <v>　</v>
      </c>
      <c r="N63" s="121" t="str">
        <f t="shared" si="26"/>
        <v xml:space="preserve"> </v>
      </c>
      <c r="O63" s="22" t="str">
        <f>IF(F63="","",VLOOKUP(F63,ﾘｽﾄ!$G$3:$K$39,5,FALSE))</f>
        <v/>
      </c>
      <c r="P63" s="67"/>
      <c r="Q63" s="68" t="str">
        <f t="shared" si="27"/>
        <v/>
      </c>
      <c r="R63" s="69" t="str">
        <f>IF(P63="","",DATEDIF(P63,ﾘｽﾄ!$E$4,"Y"))</f>
        <v/>
      </c>
      <c r="S63" s="231">
        <f t="shared" si="1"/>
        <v>0</v>
      </c>
      <c r="T63" s="232">
        <f t="shared" si="32"/>
        <v>0</v>
      </c>
      <c r="U63" s="232">
        <f t="shared" si="3"/>
        <v>0</v>
      </c>
      <c r="V63" s="232">
        <f t="shared" si="33"/>
        <v>0</v>
      </c>
      <c r="W63" s="232">
        <f t="shared" si="34"/>
        <v>0</v>
      </c>
      <c r="X63" s="232">
        <f t="shared" si="35"/>
        <v>0</v>
      </c>
      <c r="Y63" s="18"/>
      <c r="Z63" s="21"/>
      <c r="AA63" s="189"/>
      <c r="AB63" s="184"/>
      <c r="AC63" s="18"/>
      <c r="AD63" s="21"/>
      <c r="AE63" s="21"/>
      <c r="AF63" s="21"/>
      <c r="AG63" s="77" t="str">
        <f t="shared" si="31"/>
        <v>0:00:00</v>
      </c>
      <c r="AH63" s="35">
        <v>0</v>
      </c>
      <c r="AI63" s="158" t="s">
        <v>72</v>
      </c>
      <c r="AJ63" s="36" t="s">
        <v>73</v>
      </c>
      <c r="AK63" s="35">
        <v>0</v>
      </c>
      <c r="AL63" s="158" t="s">
        <v>72</v>
      </c>
      <c r="AM63" s="36" t="s">
        <v>73</v>
      </c>
      <c r="AN63" s="36" t="s">
        <v>73</v>
      </c>
      <c r="AO63" s="79" t="str">
        <f>IFERROR(VLOOKUP(F63,ﾘｽﾄ!$G$3:$J$39,4,FALSE),"")</f>
        <v/>
      </c>
      <c r="AP63" s="81"/>
      <c r="AQ63" s="81"/>
      <c r="AR63" s="121" t="str">
        <f t="shared" si="28"/>
        <v>　</v>
      </c>
      <c r="AS63" s="81" t="str">
        <f t="shared" si="9"/>
        <v/>
      </c>
      <c r="AT63" s="81" t="str">
        <f t="shared" si="9"/>
        <v/>
      </c>
      <c r="AU63" s="121" t="str">
        <f t="shared" si="29"/>
        <v>　</v>
      </c>
      <c r="AV63" s="121" t="str">
        <f t="shared" si="30"/>
        <v xml:space="preserve"> </v>
      </c>
      <c r="AW63" s="82"/>
      <c r="AX63" s="83"/>
      <c r="AY63" s="117"/>
      <c r="AZ63" s="115"/>
      <c r="BA63" s="85"/>
      <c r="BB63" s="93" t="str">
        <f t="shared" si="12"/>
        <v/>
      </c>
      <c r="BC63" s="111" t="str">
        <f t="shared" si="13"/>
        <v/>
      </c>
      <c r="BD63" s="110" t="str">
        <f t="shared" si="14"/>
        <v/>
      </c>
      <c r="BE63" s="107" t="str">
        <f t="shared" si="15"/>
        <v/>
      </c>
      <c r="BF63" s="107" t="str">
        <f t="shared" si="16"/>
        <v/>
      </c>
      <c r="BG63" s="110" t="str">
        <f t="shared" si="17"/>
        <v/>
      </c>
      <c r="BH63" s="108">
        <f t="shared" si="18"/>
        <v>0</v>
      </c>
      <c r="BI63" s="109" t="str">
        <f t="shared" si="19"/>
        <v/>
      </c>
      <c r="BJ63" s="110" t="str">
        <f t="shared" si="20"/>
        <v/>
      </c>
      <c r="BK63" s="107" t="str">
        <f t="shared" si="21"/>
        <v/>
      </c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</row>
    <row r="64" spans="1:84" s="5" customFormat="1" ht="17.25">
      <c r="A64" s="48"/>
      <c r="D64" s="65">
        <v>42</v>
      </c>
      <c r="E64" s="159" t="str">
        <f t="shared" si="22"/>
        <v/>
      </c>
      <c r="F64" s="167"/>
      <c r="G64" s="166" t="str">
        <f>IF(F64="","",VLOOKUP(F64,ﾘｽﾄ!$G$3:$J$39,3,FALSE))</f>
        <v/>
      </c>
      <c r="H64" s="167"/>
      <c r="I64" s="167"/>
      <c r="J64" s="167" t="str">
        <f t="shared" si="23"/>
        <v/>
      </c>
      <c r="K64" s="167" t="str">
        <f t="shared" si="23"/>
        <v/>
      </c>
      <c r="L64" s="166" t="str">
        <f t="shared" si="24"/>
        <v>　</v>
      </c>
      <c r="M64" s="121" t="str">
        <f t="shared" si="25"/>
        <v>　</v>
      </c>
      <c r="N64" s="121" t="str">
        <f t="shared" si="26"/>
        <v xml:space="preserve"> </v>
      </c>
      <c r="O64" s="22" t="str">
        <f>IF(F64="","",VLOOKUP(F64,ﾘｽﾄ!$G$3:$K$39,5,FALSE))</f>
        <v/>
      </c>
      <c r="P64" s="67"/>
      <c r="Q64" s="68" t="str">
        <f t="shared" si="27"/>
        <v/>
      </c>
      <c r="R64" s="69" t="str">
        <f>IF(P64="","",DATEDIF(P64,ﾘｽﾄ!$E$4,"Y"))</f>
        <v/>
      </c>
      <c r="S64" s="231">
        <f t="shared" si="1"/>
        <v>0</v>
      </c>
      <c r="T64" s="232">
        <f t="shared" si="32"/>
        <v>0</v>
      </c>
      <c r="U64" s="232">
        <f t="shared" si="3"/>
        <v>0</v>
      </c>
      <c r="V64" s="232">
        <f t="shared" si="33"/>
        <v>0</v>
      </c>
      <c r="W64" s="232">
        <f t="shared" si="34"/>
        <v>0</v>
      </c>
      <c r="X64" s="232">
        <f t="shared" si="35"/>
        <v>0</v>
      </c>
      <c r="Y64" s="18"/>
      <c r="Z64" s="21"/>
      <c r="AA64" s="189"/>
      <c r="AB64" s="184"/>
      <c r="AC64" s="18"/>
      <c r="AD64" s="21"/>
      <c r="AE64" s="21"/>
      <c r="AF64" s="21"/>
      <c r="AG64" s="77" t="str">
        <f t="shared" si="31"/>
        <v>0:00:00</v>
      </c>
      <c r="AH64" s="35">
        <v>0</v>
      </c>
      <c r="AI64" s="158" t="s">
        <v>72</v>
      </c>
      <c r="AJ64" s="36" t="s">
        <v>73</v>
      </c>
      <c r="AK64" s="35">
        <v>0</v>
      </c>
      <c r="AL64" s="158" t="s">
        <v>72</v>
      </c>
      <c r="AM64" s="36" t="s">
        <v>73</v>
      </c>
      <c r="AN64" s="36" t="s">
        <v>73</v>
      </c>
      <c r="AO64" s="79" t="str">
        <f>IFERROR(VLOOKUP(F64,ﾘｽﾄ!$G$3:$J$39,4,FALSE),"")</f>
        <v/>
      </c>
      <c r="AP64" s="81"/>
      <c r="AQ64" s="81"/>
      <c r="AR64" s="121" t="str">
        <f t="shared" si="28"/>
        <v>　</v>
      </c>
      <c r="AS64" s="81" t="str">
        <f t="shared" si="9"/>
        <v/>
      </c>
      <c r="AT64" s="81" t="str">
        <f t="shared" si="9"/>
        <v/>
      </c>
      <c r="AU64" s="121" t="str">
        <f t="shared" si="29"/>
        <v>　</v>
      </c>
      <c r="AV64" s="121" t="str">
        <f t="shared" si="30"/>
        <v xml:space="preserve"> </v>
      </c>
      <c r="AW64" s="82"/>
      <c r="AX64" s="83"/>
      <c r="AY64" s="117"/>
      <c r="AZ64" s="115"/>
      <c r="BA64" s="85"/>
      <c r="BB64" s="93" t="str">
        <f t="shared" si="12"/>
        <v/>
      </c>
      <c r="BC64" s="111" t="str">
        <f t="shared" si="13"/>
        <v/>
      </c>
      <c r="BD64" s="110" t="str">
        <f t="shared" si="14"/>
        <v/>
      </c>
      <c r="BE64" s="107" t="str">
        <f t="shared" si="15"/>
        <v/>
      </c>
      <c r="BF64" s="107" t="str">
        <f t="shared" si="16"/>
        <v/>
      </c>
      <c r="BG64" s="110" t="str">
        <f t="shared" si="17"/>
        <v/>
      </c>
      <c r="BH64" s="108">
        <f t="shared" si="18"/>
        <v>0</v>
      </c>
      <c r="BI64" s="109" t="str">
        <f t="shared" si="19"/>
        <v/>
      </c>
      <c r="BJ64" s="110" t="str">
        <f t="shared" si="20"/>
        <v/>
      </c>
      <c r="BK64" s="107" t="str">
        <f t="shared" si="21"/>
        <v/>
      </c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</row>
    <row r="65" spans="1:84" s="5" customFormat="1" ht="17.25">
      <c r="A65" s="48"/>
      <c r="D65" s="65">
        <v>43</v>
      </c>
      <c r="E65" s="159" t="str">
        <f t="shared" si="22"/>
        <v/>
      </c>
      <c r="F65" s="167"/>
      <c r="G65" s="166" t="str">
        <f>IF(F65="","",VLOOKUP(F65,ﾘｽﾄ!$G$3:$J$39,3,FALSE))</f>
        <v/>
      </c>
      <c r="H65" s="167"/>
      <c r="I65" s="167"/>
      <c r="J65" s="167" t="str">
        <f t="shared" si="23"/>
        <v/>
      </c>
      <c r="K65" s="167" t="str">
        <f t="shared" si="23"/>
        <v/>
      </c>
      <c r="L65" s="166" t="str">
        <f t="shared" si="24"/>
        <v>　</v>
      </c>
      <c r="M65" s="121" t="str">
        <f t="shared" si="25"/>
        <v>　</v>
      </c>
      <c r="N65" s="121" t="str">
        <f t="shared" si="26"/>
        <v xml:space="preserve"> </v>
      </c>
      <c r="O65" s="22" t="str">
        <f>IF(F65="","",VLOOKUP(F65,ﾘｽﾄ!$G$3:$K$39,5,FALSE))</f>
        <v/>
      </c>
      <c r="P65" s="67"/>
      <c r="Q65" s="68" t="str">
        <f t="shared" si="27"/>
        <v/>
      </c>
      <c r="R65" s="69" t="str">
        <f>IF(P65="","",DATEDIF(P65,ﾘｽﾄ!$E$4,"Y"))</f>
        <v/>
      </c>
      <c r="S65" s="231">
        <f t="shared" si="1"/>
        <v>0</v>
      </c>
      <c r="T65" s="232">
        <f t="shared" si="32"/>
        <v>0</v>
      </c>
      <c r="U65" s="232">
        <f t="shared" si="3"/>
        <v>0</v>
      </c>
      <c r="V65" s="232">
        <f t="shared" si="33"/>
        <v>0</v>
      </c>
      <c r="W65" s="232">
        <f t="shared" si="34"/>
        <v>0</v>
      </c>
      <c r="X65" s="232">
        <f t="shared" si="35"/>
        <v>0</v>
      </c>
      <c r="Y65" s="18"/>
      <c r="Z65" s="21"/>
      <c r="AA65" s="189"/>
      <c r="AB65" s="184"/>
      <c r="AC65" s="18"/>
      <c r="AD65" s="21"/>
      <c r="AE65" s="21"/>
      <c r="AF65" s="21"/>
      <c r="AG65" s="77" t="str">
        <f t="shared" si="31"/>
        <v>0:00:00</v>
      </c>
      <c r="AH65" s="35">
        <v>0</v>
      </c>
      <c r="AI65" s="158" t="s">
        <v>72</v>
      </c>
      <c r="AJ65" s="36" t="s">
        <v>73</v>
      </c>
      <c r="AK65" s="35">
        <v>0</v>
      </c>
      <c r="AL65" s="158" t="s">
        <v>72</v>
      </c>
      <c r="AM65" s="36" t="s">
        <v>73</v>
      </c>
      <c r="AN65" s="36" t="s">
        <v>73</v>
      </c>
      <c r="AO65" s="79" t="str">
        <f>IFERROR(VLOOKUP(F65,ﾘｽﾄ!$G$3:$J$39,4,FALSE),"")</f>
        <v/>
      </c>
      <c r="AP65" s="81"/>
      <c r="AQ65" s="81"/>
      <c r="AR65" s="121" t="str">
        <f t="shared" si="28"/>
        <v>　</v>
      </c>
      <c r="AS65" s="81" t="str">
        <f t="shared" si="9"/>
        <v/>
      </c>
      <c r="AT65" s="81" t="str">
        <f t="shared" si="9"/>
        <v/>
      </c>
      <c r="AU65" s="121" t="str">
        <f t="shared" si="29"/>
        <v>　</v>
      </c>
      <c r="AV65" s="121" t="str">
        <f t="shared" si="30"/>
        <v xml:space="preserve"> </v>
      </c>
      <c r="AW65" s="82"/>
      <c r="AX65" s="83"/>
      <c r="AY65" s="117"/>
      <c r="AZ65" s="115"/>
      <c r="BA65" s="85"/>
      <c r="BB65" s="93" t="str">
        <f t="shared" si="12"/>
        <v/>
      </c>
      <c r="BC65" s="111" t="str">
        <f t="shared" si="13"/>
        <v/>
      </c>
      <c r="BD65" s="110" t="str">
        <f t="shared" si="14"/>
        <v/>
      </c>
      <c r="BE65" s="107" t="str">
        <f t="shared" si="15"/>
        <v/>
      </c>
      <c r="BF65" s="107" t="str">
        <f t="shared" si="16"/>
        <v/>
      </c>
      <c r="BG65" s="110" t="str">
        <f t="shared" si="17"/>
        <v/>
      </c>
      <c r="BH65" s="108">
        <f t="shared" si="18"/>
        <v>0</v>
      </c>
      <c r="BI65" s="109" t="str">
        <f t="shared" si="19"/>
        <v/>
      </c>
      <c r="BJ65" s="110" t="str">
        <f t="shared" si="20"/>
        <v/>
      </c>
      <c r="BK65" s="107" t="str">
        <f t="shared" si="21"/>
        <v/>
      </c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</row>
    <row r="66" spans="1:84" s="5" customFormat="1" ht="17.25">
      <c r="A66" s="48"/>
      <c r="D66" s="65">
        <v>44</v>
      </c>
      <c r="E66" s="159" t="str">
        <f t="shared" si="22"/>
        <v/>
      </c>
      <c r="F66" s="167"/>
      <c r="G66" s="166" t="str">
        <f>IF(F66="","",VLOOKUP(F66,ﾘｽﾄ!$G$3:$J$39,3,FALSE))</f>
        <v/>
      </c>
      <c r="H66" s="167"/>
      <c r="I66" s="167"/>
      <c r="J66" s="167" t="str">
        <f t="shared" si="23"/>
        <v/>
      </c>
      <c r="K66" s="167" t="str">
        <f t="shared" si="23"/>
        <v/>
      </c>
      <c r="L66" s="166" t="str">
        <f t="shared" si="24"/>
        <v>　</v>
      </c>
      <c r="M66" s="121" t="str">
        <f t="shared" si="25"/>
        <v>　</v>
      </c>
      <c r="N66" s="121" t="str">
        <f t="shared" si="26"/>
        <v xml:space="preserve"> </v>
      </c>
      <c r="O66" s="22" t="str">
        <f>IF(F66="","",VLOOKUP(F66,ﾘｽﾄ!$G$3:$K$39,5,FALSE))</f>
        <v/>
      </c>
      <c r="P66" s="67"/>
      <c r="Q66" s="68" t="str">
        <f t="shared" si="27"/>
        <v/>
      </c>
      <c r="R66" s="69" t="str">
        <f>IF(P66="","",DATEDIF(P66,ﾘｽﾄ!$E$4,"Y"))</f>
        <v/>
      </c>
      <c r="S66" s="231">
        <f t="shared" si="1"/>
        <v>0</v>
      </c>
      <c r="T66" s="232">
        <f t="shared" si="32"/>
        <v>0</v>
      </c>
      <c r="U66" s="232">
        <f t="shared" si="3"/>
        <v>0</v>
      </c>
      <c r="V66" s="232">
        <f t="shared" si="33"/>
        <v>0</v>
      </c>
      <c r="W66" s="232">
        <f t="shared" si="34"/>
        <v>0</v>
      </c>
      <c r="X66" s="232">
        <f t="shared" si="35"/>
        <v>0</v>
      </c>
      <c r="Y66" s="18"/>
      <c r="Z66" s="21"/>
      <c r="AA66" s="189"/>
      <c r="AB66" s="184"/>
      <c r="AC66" s="18"/>
      <c r="AD66" s="21"/>
      <c r="AE66" s="21"/>
      <c r="AF66" s="21"/>
      <c r="AG66" s="77" t="str">
        <f t="shared" si="31"/>
        <v>0:00:00</v>
      </c>
      <c r="AH66" s="35">
        <v>0</v>
      </c>
      <c r="AI66" s="158" t="s">
        <v>72</v>
      </c>
      <c r="AJ66" s="36" t="s">
        <v>73</v>
      </c>
      <c r="AK66" s="35">
        <v>0</v>
      </c>
      <c r="AL66" s="158" t="s">
        <v>72</v>
      </c>
      <c r="AM66" s="36" t="s">
        <v>73</v>
      </c>
      <c r="AN66" s="36" t="s">
        <v>73</v>
      </c>
      <c r="AO66" s="79" t="str">
        <f>IFERROR(VLOOKUP(F66,ﾘｽﾄ!$G$3:$J$39,4,FALSE),"")</f>
        <v/>
      </c>
      <c r="AP66" s="81"/>
      <c r="AQ66" s="81"/>
      <c r="AR66" s="121" t="str">
        <f t="shared" si="28"/>
        <v>　</v>
      </c>
      <c r="AS66" s="81" t="str">
        <f t="shared" si="9"/>
        <v/>
      </c>
      <c r="AT66" s="81" t="str">
        <f t="shared" si="9"/>
        <v/>
      </c>
      <c r="AU66" s="121" t="str">
        <f t="shared" si="29"/>
        <v>　</v>
      </c>
      <c r="AV66" s="121" t="str">
        <f t="shared" si="30"/>
        <v xml:space="preserve"> </v>
      </c>
      <c r="AW66" s="82"/>
      <c r="AX66" s="83"/>
      <c r="AY66" s="117"/>
      <c r="AZ66" s="115"/>
      <c r="BA66" s="85"/>
      <c r="BB66" s="93" t="str">
        <f t="shared" si="12"/>
        <v/>
      </c>
      <c r="BC66" s="111" t="str">
        <f t="shared" si="13"/>
        <v/>
      </c>
      <c r="BD66" s="110" t="str">
        <f t="shared" si="14"/>
        <v/>
      </c>
      <c r="BE66" s="107" t="str">
        <f t="shared" si="15"/>
        <v/>
      </c>
      <c r="BF66" s="107" t="str">
        <f t="shared" si="16"/>
        <v/>
      </c>
      <c r="BG66" s="110" t="str">
        <f t="shared" si="17"/>
        <v/>
      </c>
      <c r="BH66" s="108">
        <f t="shared" si="18"/>
        <v>0</v>
      </c>
      <c r="BI66" s="109" t="str">
        <f t="shared" si="19"/>
        <v/>
      </c>
      <c r="BJ66" s="110" t="str">
        <f t="shared" si="20"/>
        <v/>
      </c>
      <c r="BK66" s="107" t="str">
        <f t="shared" si="21"/>
        <v/>
      </c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</row>
    <row r="67" spans="1:84" s="5" customFormat="1" ht="17.25">
      <c r="A67" s="48"/>
      <c r="D67" s="65">
        <v>45</v>
      </c>
      <c r="E67" s="159" t="str">
        <f t="shared" si="22"/>
        <v/>
      </c>
      <c r="F67" s="167"/>
      <c r="G67" s="166" t="str">
        <f>IF(F67="","",VLOOKUP(F67,ﾘｽﾄ!$G$3:$J$39,3,FALSE))</f>
        <v/>
      </c>
      <c r="H67" s="167"/>
      <c r="I67" s="167"/>
      <c r="J67" s="167" t="str">
        <f t="shared" si="23"/>
        <v/>
      </c>
      <c r="K67" s="167" t="str">
        <f t="shared" si="23"/>
        <v/>
      </c>
      <c r="L67" s="166" t="str">
        <f t="shared" si="24"/>
        <v>　</v>
      </c>
      <c r="M67" s="121" t="str">
        <f t="shared" si="25"/>
        <v>　</v>
      </c>
      <c r="N67" s="121" t="str">
        <f t="shared" si="26"/>
        <v xml:space="preserve"> </v>
      </c>
      <c r="O67" s="22" t="str">
        <f>IF(F67="","",VLOOKUP(F67,ﾘｽﾄ!$G$3:$K$39,5,FALSE))</f>
        <v/>
      </c>
      <c r="P67" s="67"/>
      <c r="Q67" s="68" t="str">
        <f t="shared" si="27"/>
        <v/>
      </c>
      <c r="R67" s="69" t="str">
        <f>IF(P67="","",DATEDIF(P67,ﾘｽﾄ!$E$4,"Y"))</f>
        <v/>
      </c>
      <c r="S67" s="231">
        <f t="shared" si="1"/>
        <v>0</v>
      </c>
      <c r="T67" s="232">
        <f t="shared" si="32"/>
        <v>0</v>
      </c>
      <c r="U67" s="232">
        <f t="shared" si="3"/>
        <v>0</v>
      </c>
      <c r="V67" s="232">
        <f t="shared" si="33"/>
        <v>0</v>
      </c>
      <c r="W67" s="232">
        <f t="shared" si="34"/>
        <v>0</v>
      </c>
      <c r="X67" s="232">
        <f t="shared" si="35"/>
        <v>0</v>
      </c>
      <c r="Y67" s="18"/>
      <c r="Z67" s="21"/>
      <c r="AA67" s="189"/>
      <c r="AB67" s="184"/>
      <c r="AC67" s="18"/>
      <c r="AD67" s="21"/>
      <c r="AE67" s="21"/>
      <c r="AF67" s="21"/>
      <c r="AG67" s="77" t="str">
        <f t="shared" si="31"/>
        <v>0:00:00</v>
      </c>
      <c r="AH67" s="35">
        <v>0</v>
      </c>
      <c r="AI67" s="158" t="s">
        <v>72</v>
      </c>
      <c r="AJ67" s="36" t="s">
        <v>73</v>
      </c>
      <c r="AK67" s="35">
        <v>0</v>
      </c>
      <c r="AL67" s="158" t="s">
        <v>72</v>
      </c>
      <c r="AM67" s="36" t="s">
        <v>73</v>
      </c>
      <c r="AN67" s="36" t="s">
        <v>73</v>
      </c>
      <c r="AO67" s="79" t="str">
        <f>IFERROR(VLOOKUP(F67,ﾘｽﾄ!$G$3:$J$39,4,FALSE),"")</f>
        <v/>
      </c>
      <c r="AP67" s="81"/>
      <c r="AQ67" s="81"/>
      <c r="AR67" s="121" t="str">
        <f t="shared" si="28"/>
        <v>　</v>
      </c>
      <c r="AS67" s="81" t="str">
        <f t="shared" si="9"/>
        <v/>
      </c>
      <c r="AT67" s="81" t="str">
        <f t="shared" si="9"/>
        <v/>
      </c>
      <c r="AU67" s="121" t="str">
        <f t="shared" si="29"/>
        <v>　</v>
      </c>
      <c r="AV67" s="121" t="str">
        <f t="shared" si="30"/>
        <v xml:space="preserve"> </v>
      </c>
      <c r="AW67" s="82"/>
      <c r="AX67" s="83"/>
      <c r="AY67" s="117"/>
      <c r="AZ67" s="115"/>
      <c r="BA67" s="85"/>
      <c r="BB67" s="93" t="str">
        <f t="shared" si="12"/>
        <v/>
      </c>
      <c r="BC67" s="111" t="str">
        <f t="shared" si="13"/>
        <v/>
      </c>
      <c r="BD67" s="110" t="str">
        <f t="shared" si="14"/>
        <v/>
      </c>
      <c r="BE67" s="107" t="str">
        <f t="shared" si="15"/>
        <v/>
      </c>
      <c r="BF67" s="107" t="str">
        <f t="shared" si="16"/>
        <v/>
      </c>
      <c r="BG67" s="110" t="str">
        <f t="shared" si="17"/>
        <v/>
      </c>
      <c r="BH67" s="108">
        <f t="shared" si="18"/>
        <v>0</v>
      </c>
      <c r="BI67" s="109" t="str">
        <f t="shared" si="19"/>
        <v/>
      </c>
      <c r="BJ67" s="110" t="str">
        <f t="shared" si="20"/>
        <v/>
      </c>
      <c r="BK67" s="107" t="str">
        <f t="shared" si="21"/>
        <v/>
      </c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</row>
    <row r="68" spans="1:84" s="5" customFormat="1" ht="17.25">
      <c r="A68" s="48"/>
      <c r="D68" s="65">
        <v>46</v>
      </c>
      <c r="E68" s="159" t="str">
        <f t="shared" si="22"/>
        <v/>
      </c>
      <c r="F68" s="167"/>
      <c r="G68" s="166" t="str">
        <f>IF(F68="","",VLOOKUP(F68,ﾘｽﾄ!$G$3:$J$39,3,FALSE))</f>
        <v/>
      </c>
      <c r="H68" s="167"/>
      <c r="I68" s="167"/>
      <c r="J68" s="167" t="str">
        <f t="shared" si="23"/>
        <v/>
      </c>
      <c r="K68" s="167" t="str">
        <f t="shared" si="23"/>
        <v/>
      </c>
      <c r="L68" s="166" t="str">
        <f t="shared" si="24"/>
        <v>　</v>
      </c>
      <c r="M68" s="121" t="str">
        <f t="shared" si="25"/>
        <v>　</v>
      </c>
      <c r="N68" s="121" t="str">
        <f t="shared" si="26"/>
        <v xml:space="preserve"> </v>
      </c>
      <c r="O68" s="22" t="str">
        <f>IF(F68="","",VLOOKUP(F68,ﾘｽﾄ!$G$3:$K$39,5,FALSE))</f>
        <v/>
      </c>
      <c r="P68" s="67"/>
      <c r="Q68" s="68" t="str">
        <f t="shared" si="27"/>
        <v/>
      </c>
      <c r="R68" s="69" t="str">
        <f>IF(P68="","",DATEDIF(P68,ﾘｽﾄ!$E$4,"Y"))</f>
        <v/>
      </c>
      <c r="S68" s="231">
        <f t="shared" si="1"/>
        <v>0</v>
      </c>
      <c r="T68" s="232">
        <f t="shared" si="32"/>
        <v>0</v>
      </c>
      <c r="U68" s="232">
        <f t="shared" si="3"/>
        <v>0</v>
      </c>
      <c r="V68" s="232">
        <f t="shared" si="33"/>
        <v>0</v>
      </c>
      <c r="W68" s="232">
        <f t="shared" si="34"/>
        <v>0</v>
      </c>
      <c r="X68" s="232">
        <f t="shared" si="35"/>
        <v>0</v>
      </c>
      <c r="Y68" s="18"/>
      <c r="Z68" s="21"/>
      <c r="AA68" s="189"/>
      <c r="AB68" s="184"/>
      <c r="AC68" s="18"/>
      <c r="AD68" s="21"/>
      <c r="AE68" s="21"/>
      <c r="AF68" s="21"/>
      <c r="AG68" s="77" t="str">
        <f t="shared" si="31"/>
        <v>0:00:00</v>
      </c>
      <c r="AH68" s="35">
        <v>0</v>
      </c>
      <c r="AI68" s="158" t="s">
        <v>72</v>
      </c>
      <c r="AJ68" s="36" t="s">
        <v>73</v>
      </c>
      <c r="AK68" s="35">
        <v>0</v>
      </c>
      <c r="AL68" s="158" t="s">
        <v>72</v>
      </c>
      <c r="AM68" s="36" t="s">
        <v>73</v>
      </c>
      <c r="AN68" s="36" t="s">
        <v>73</v>
      </c>
      <c r="AO68" s="79" t="str">
        <f>IFERROR(VLOOKUP(F68,ﾘｽﾄ!$G$3:$J$39,4,FALSE),"")</f>
        <v/>
      </c>
      <c r="AP68" s="81"/>
      <c r="AQ68" s="81"/>
      <c r="AR68" s="121" t="str">
        <f t="shared" si="28"/>
        <v>　</v>
      </c>
      <c r="AS68" s="81" t="str">
        <f t="shared" si="9"/>
        <v/>
      </c>
      <c r="AT68" s="81" t="str">
        <f t="shared" si="9"/>
        <v/>
      </c>
      <c r="AU68" s="121" t="str">
        <f t="shared" si="29"/>
        <v>　</v>
      </c>
      <c r="AV68" s="121" t="str">
        <f t="shared" si="30"/>
        <v xml:space="preserve"> </v>
      </c>
      <c r="AW68" s="82"/>
      <c r="AX68" s="83"/>
      <c r="AY68" s="117"/>
      <c r="AZ68" s="115"/>
      <c r="BA68" s="85"/>
      <c r="BB68" s="93" t="str">
        <f t="shared" si="12"/>
        <v/>
      </c>
      <c r="BC68" s="111" t="str">
        <f t="shared" si="13"/>
        <v/>
      </c>
      <c r="BD68" s="110" t="str">
        <f t="shared" si="14"/>
        <v/>
      </c>
      <c r="BE68" s="107" t="str">
        <f t="shared" si="15"/>
        <v/>
      </c>
      <c r="BF68" s="107" t="str">
        <f t="shared" si="16"/>
        <v/>
      </c>
      <c r="BG68" s="110" t="str">
        <f t="shared" si="17"/>
        <v/>
      </c>
      <c r="BH68" s="108">
        <f t="shared" si="18"/>
        <v>0</v>
      </c>
      <c r="BI68" s="109" t="str">
        <f t="shared" si="19"/>
        <v/>
      </c>
      <c r="BJ68" s="110" t="str">
        <f t="shared" si="20"/>
        <v/>
      </c>
      <c r="BK68" s="107" t="str">
        <f t="shared" si="21"/>
        <v/>
      </c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</row>
    <row r="69" spans="1:84" s="5" customFormat="1" ht="17.25">
      <c r="A69" s="48"/>
      <c r="D69" s="65">
        <v>47</v>
      </c>
      <c r="E69" s="159" t="str">
        <f t="shared" si="22"/>
        <v/>
      </c>
      <c r="F69" s="167"/>
      <c r="G69" s="166" t="str">
        <f>IF(F69="","",VLOOKUP(F69,ﾘｽﾄ!$G$3:$J$39,3,FALSE))</f>
        <v/>
      </c>
      <c r="H69" s="167"/>
      <c r="I69" s="167"/>
      <c r="J69" s="167" t="str">
        <f t="shared" si="23"/>
        <v/>
      </c>
      <c r="K69" s="167" t="str">
        <f t="shared" si="23"/>
        <v/>
      </c>
      <c r="L69" s="166" t="str">
        <f t="shared" si="24"/>
        <v>　</v>
      </c>
      <c r="M69" s="121" t="str">
        <f t="shared" si="25"/>
        <v>　</v>
      </c>
      <c r="N69" s="121" t="str">
        <f t="shared" si="26"/>
        <v xml:space="preserve"> </v>
      </c>
      <c r="O69" s="22" t="str">
        <f>IF(F69="","",VLOOKUP(F69,ﾘｽﾄ!$G$3:$K$39,5,FALSE))</f>
        <v/>
      </c>
      <c r="P69" s="67"/>
      <c r="Q69" s="68" t="str">
        <f t="shared" si="27"/>
        <v/>
      </c>
      <c r="R69" s="69" t="str">
        <f>IF(P69="","",DATEDIF(P69,ﾘｽﾄ!$E$4,"Y"))</f>
        <v/>
      </c>
      <c r="S69" s="231">
        <f t="shared" si="1"/>
        <v>0</v>
      </c>
      <c r="T69" s="232">
        <f t="shared" si="32"/>
        <v>0</v>
      </c>
      <c r="U69" s="232">
        <f t="shared" si="3"/>
        <v>0</v>
      </c>
      <c r="V69" s="232">
        <f t="shared" si="33"/>
        <v>0</v>
      </c>
      <c r="W69" s="232">
        <f t="shared" si="34"/>
        <v>0</v>
      </c>
      <c r="X69" s="232">
        <f t="shared" si="35"/>
        <v>0</v>
      </c>
      <c r="Y69" s="18"/>
      <c r="Z69" s="21"/>
      <c r="AA69" s="189"/>
      <c r="AB69" s="184"/>
      <c r="AC69" s="18"/>
      <c r="AD69" s="21"/>
      <c r="AE69" s="21"/>
      <c r="AF69" s="21"/>
      <c r="AG69" s="77" t="str">
        <f t="shared" si="31"/>
        <v>0:00:00</v>
      </c>
      <c r="AH69" s="35">
        <v>0</v>
      </c>
      <c r="AI69" s="158" t="s">
        <v>72</v>
      </c>
      <c r="AJ69" s="36" t="s">
        <v>73</v>
      </c>
      <c r="AK69" s="35">
        <v>0</v>
      </c>
      <c r="AL69" s="158" t="s">
        <v>72</v>
      </c>
      <c r="AM69" s="36" t="s">
        <v>73</v>
      </c>
      <c r="AN69" s="36" t="s">
        <v>73</v>
      </c>
      <c r="AO69" s="79" t="str">
        <f>IFERROR(VLOOKUP(F69,ﾘｽﾄ!$G$3:$J$39,4,FALSE),"")</f>
        <v/>
      </c>
      <c r="AP69" s="81"/>
      <c r="AQ69" s="81"/>
      <c r="AR69" s="121" t="str">
        <f t="shared" si="28"/>
        <v>　</v>
      </c>
      <c r="AS69" s="81" t="str">
        <f t="shared" si="9"/>
        <v/>
      </c>
      <c r="AT69" s="81" t="str">
        <f t="shared" si="9"/>
        <v/>
      </c>
      <c r="AU69" s="121" t="str">
        <f t="shared" si="29"/>
        <v>　</v>
      </c>
      <c r="AV69" s="121" t="str">
        <f t="shared" si="30"/>
        <v xml:space="preserve"> </v>
      </c>
      <c r="AW69" s="82"/>
      <c r="AX69" s="83"/>
      <c r="AY69" s="117"/>
      <c r="AZ69" s="115"/>
      <c r="BA69" s="85"/>
      <c r="BB69" s="93" t="str">
        <f t="shared" si="12"/>
        <v/>
      </c>
      <c r="BC69" s="111" t="str">
        <f t="shared" si="13"/>
        <v/>
      </c>
      <c r="BD69" s="110" t="str">
        <f t="shared" si="14"/>
        <v/>
      </c>
      <c r="BE69" s="107" t="str">
        <f t="shared" si="15"/>
        <v/>
      </c>
      <c r="BF69" s="107" t="str">
        <f t="shared" si="16"/>
        <v/>
      </c>
      <c r="BG69" s="110" t="str">
        <f t="shared" si="17"/>
        <v/>
      </c>
      <c r="BH69" s="108">
        <f t="shared" si="18"/>
        <v>0</v>
      </c>
      <c r="BI69" s="109" t="str">
        <f t="shared" si="19"/>
        <v/>
      </c>
      <c r="BJ69" s="110" t="str">
        <f t="shared" si="20"/>
        <v/>
      </c>
      <c r="BK69" s="107" t="str">
        <f t="shared" si="21"/>
        <v/>
      </c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</row>
    <row r="70" spans="1:84" s="5" customFormat="1" ht="17.25">
      <c r="A70" s="48"/>
      <c r="D70" s="65">
        <v>48</v>
      </c>
      <c r="E70" s="159" t="str">
        <f t="shared" si="22"/>
        <v/>
      </c>
      <c r="F70" s="167"/>
      <c r="G70" s="166" t="str">
        <f>IF(F70="","",VLOOKUP(F70,ﾘｽﾄ!$G$3:$J$39,3,FALSE))</f>
        <v/>
      </c>
      <c r="H70" s="167"/>
      <c r="I70" s="167"/>
      <c r="J70" s="167" t="str">
        <f t="shared" si="23"/>
        <v/>
      </c>
      <c r="K70" s="167" t="str">
        <f t="shared" si="23"/>
        <v/>
      </c>
      <c r="L70" s="166" t="str">
        <f t="shared" si="24"/>
        <v>　</v>
      </c>
      <c r="M70" s="121" t="str">
        <f t="shared" si="25"/>
        <v>　</v>
      </c>
      <c r="N70" s="121" t="str">
        <f t="shared" si="26"/>
        <v xml:space="preserve"> </v>
      </c>
      <c r="O70" s="22" t="str">
        <f>IF(F70="","",VLOOKUP(F70,ﾘｽﾄ!$G$3:$K$39,5,FALSE))</f>
        <v/>
      </c>
      <c r="P70" s="67"/>
      <c r="Q70" s="68" t="str">
        <f t="shared" si="27"/>
        <v/>
      </c>
      <c r="R70" s="69" t="str">
        <f>IF(P70="","",DATEDIF(P70,ﾘｽﾄ!$E$4,"Y"))</f>
        <v/>
      </c>
      <c r="S70" s="231">
        <f t="shared" si="1"/>
        <v>0</v>
      </c>
      <c r="T70" s="232">
        <f t="shared" si="32"/>
        <v>0</v>
      </c>
      <c r="U70" s="232">
        <f t="shared" si="3"/>
        <v>0</v>
      </c>
      <c r="V70" s="232">
        <f t="shared" si="33"/>
        <v>0</v>
      </c>
      <c r="W70" s="232">
        <f t="shared" si="34"/>
        <v>0</v>
      </c>
      <c r="X70" s="232">
        <f t="shared" si="35"/>
        <v>0</v>
      </c>
      <c r="Y70" s="18"/>
      <c r="Z70" s="21"/>
      <c r="AA70" s="189"/>
      <c r="AB70" s="184"/>
      <c r="AC70" s="18"/>
      <c r="AD70" s="21"/>
      <c r="AE70" s="21"/>
      <c r="AF70" s="21"/>
      <c r="AG70" s="77" t="str">
        <f t="shared" si="31"/>
        <v>0:00:00</v>
      </c>
      <c r="AH70" s="35">
        <v>0</v>
      </c>
      <c r="AI70" s="158" t="s">
        <v>72</v>
      </c>
      <c r="AJ70" s="36" t="s">
        <v>73</v>
      </c>
      <c r="AK70" s="35">
        <v>0</v>
      </c>
      <c r="AL70" s="158" t="s">
        <v>72</v>
      </c>
      <c r="AM70" s="36" t="s">
        <v>73</v>
      </c>
      <c r="AN70" s="36" t="s">
        <v>73</v>
      </c>
      <c r="AO70" s="79" t="str">
        <f>IFERROR(VLOOKUP(F70,ﾘｽﾄ!$G$3:$J$39,4,FALSE),"")</f>
        <v/>
      </c>
      <c r="AP70" s="81"/>
      <c r="AQ70" s="81"/>
      <c r="AR70" s="121" t="str">
        <f t="shared" si="28"/>
        <v>　</v>
      </c>
      <c r="AS70" s="81" t="str">
        <f t="shared" si="9"/>
        <v/>
      </c>
      <c r="AT70" s="81" t="str">
        <f t="shared" si="9"/>
        <v/>
      </c>
      <c r="AU70" s="121" t="str">
        <f t="shared" si="29"/>
        <v>　</v>
      </c>
      <c r="AV70" s="121" t="str">
        <f t="shared" si="30"/>
        <v xml:space="preserve"> </v>
      </c>
      <c r="AW70" s="82"/>
      <c r="AX70" s="83"/>
      <c r="AY70" s="117"/>
      <c r="AZ70" s="115"/>
      <c r="BA70" s="85"/>
      <c r="BB70" s="93" t="str">
        <f t="shared" si="12"/>
        <v/>
      </c>
      <c r="BC70" s="111" t="str">
        <f t="shared" si="13"/>
        <v/>
      </c>
      <c r="BD70" s="110" t="str">
        <f t="shared" si="14"/>
        <v/>
      </c>
      <c r="BE70" s="107" t="str">
        <f t="shared" si="15"/>
        <v/>
      </c>
      <c r="BF70" s="107" t="str">
        <f t="shared" si="16"/>
        <v/>
      </c>
      <c r="BG70" s="110" t="str">
        <f t="shared" si="17"/>
        <v/>
      </c>
      <c r="BH70" s="108">
        <f t="shared" si="18"/>
        <v>0</v>
      </c>
      <c r="BI70" s="109" t="str">
        <f t="shared" si="19"/>
        <v/>
      </c>
      <c r="BJ70" s="110" t="str">
        <f t="shared" si="20"/>
        <v/>
      </c>
      <c r="BK70" s="107" t="str">
        <f t="shared" si="21"/>
        <v/>
      </c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</row>
    <row r="71" spans="1:84" s="5" customFormat="1" ht="17.25">
      <c r="A71" s="48"/>
      <c r="D71" s="65">
        <v>49</v>
      </c>
      <c r="E71" s="159" t="str">
        <f t="shared" si="22"/>
        <v/>
      </c>
      <c r="F71" s="167"/>
      <c r="G71" s="166" t="str">
        <f>IF(F71="","",VLOOKUP(F71,ﾘｽﾄ!$G$3:$J$39,3,FALSE))</f>
        <v/>
      </c>
      <c r="H71" s="167"/>
      <c r="I71" s="167"/>
      <c r="J71" s="167" t="str">
        <f t="shared" si="23"/>
        <v/>
      </c>
      <c r="K71" s="167" t="str">
        <f t="shared" si="23"/>
        <v/>
      </c>
      <c r="L71" s="166" t="str">
        <f t="shared" si="24"/>
        <v>　</v>
      </c>
      <c r="M71" s="121" t="str">
        <f t="shared" si="25"/>
        <v>　</v>
      </c>
      <c r="N71" s="121" t="str">
        <f t="shared" si="26"/>
        <v xml:space="preserve"> </v>
      </c>
      <c r="O71" s="22" t="str">
        <f>IF(F71="","",VLOOKUP(F71,ﾘｽﾄ!$G$3:$K$39,5,FALSE))</f>
        <v/>
      </c>
      <c r="P71" s="67"/>
      <c r="Q71" s="68" t="str">
        <f t="shared" si="27"/>
        <v/>
      </c>
      <c r="R71" s="69" t="str">
        <f>IF(P71="","",DATEDIF(P71,ﾘｽﾄ!$E$4,"Y"))</f>
        <v/>
      </c>
      <c r="S71" s="231">
        <f t="shared" si="1"/>
        <v>0</v>
      </c>
      <c r="T71" s="232">
        <f t="shared" si="32"/>
        <v>0</v>
      </c>
      <c r="U71" s="232">
        <f t="shared" si="3"/>
        <v>0</v>
      </c>
      <c r="V71" s="232">
        <f t="shared" si="33"/>
        <v>0</v>
      </c>
      <c r="W71" s="232">
        <f t="shared" si="34"/>
        <v>0</v>
      </c>
      <c r="X71" s="232">
        <f t="shared" si="35"/>
        <v>0</v>
      </c>
      <c r="Y71" s="18"/>
      <c r="Z71" s="21"/>
      <c r="AA71" s="189"/>
      <c r="AB71" s="184"/>
      <c r="AC71" s="18"/>
      <c r="AD71" s="21"/>
      <c r="AE71" s="21"/>
      <c r="AF71" s="21"/>
      <c r="AG71" s="77" t="str">
        <f t="shared" si="31"/>
        <v>0:00:00</v>
      </c>
      <c r="AH71" s="35">
        <v>0</v>
      </c>
      <c r="AI71" s="158" t="s">
        <v>72</v>
      </c>
      <c r="AJ71" s="36" t="s">
        <v>73</v>
      </c>
      <c r="AK71" s="35">
        <v>0</v>
      </c>
      <c r="AL71" s="158" t="s">
        <v>72</v>
      </c>
      <c r="AM71" s="36" t="s">
        <v>73</v>
      </c>
      <c r="AN71" s="36" t="s">
        <v>73</v>
      </c>
      <c r="AO71" s="79" t="str">
        <f>IFERROR(VLOOKUP(F71,ﾘｽﾄ!$G$3:$J$39,4,FALSE),"")</f>
        <v/>
      </c>
      <c r="AP71" s="81"/>
      <c r="AQ71" s="81"/>
      <c r="AR71" s="121" t="str">
        <f t="shared" si="28"/>
        <v>　</v>
      </c>
      <c r="AS71" s="81" t="str">
        <f t="shared" si="9"/>
        <v/>
      </c>
      <c r="AT71" s="81" t="str">
        <f t="shared" si="9"/>
        <v/>
      </c>
      <c r="AU71" s="121" t="str">
        <f t="shared" si="29"/>
        <v>　</v>
      </c>
      <c r="AV71" s="121" t="str">
        <f t="shared" si="30"/>
        <v xml:space="preserve"> </v>
      </c>
      <c r="AW71" s="82"/>
      <c r="AX71" s="83"/>
      <c r="AY71" s="117"/>
      <c r="AZ71" s="115"/>
      <c r="BA71" s="85"/>
      <c r="BB71" s="93" t="str">
        <f t="shared" si="12"/>
        <v/>
      </c>
      <c r="BC71" s="111" t="str">
        <f t="shared" si="13"/>
        <v/>
      </c>
      <c r="BD71" s="110" t="str">
        <f t="shared" si="14"/>
        <v/>
      </c>
      <c r="BE71" s="107" t="str">
        <f t="shared" si="15"/>
        <v/>
      </c>
      <c r="BF71" s="107" t="str">
        <f t="shared" si="16"/>
        <v/>
      </c>
      <c r="BG71" s="110" t="str">
        <f t="shared" si="17"/>
        <v/>
      </c>
      <c r="BH71" s="108">
        <f t="shared" si="18"/>
        <v>0</v>
      </c>
      <c r="BI71" s="109" t="str">
        <f t="shared" si="19"/>
        <v/>
      </c>
      <c r="BJ71" s="110" t="str">
        <f t="shared" si="20"/>
        <v/>
      </c>
      <c r="BK71" s="107" t="str">
        <f t="shared" si="21"/>
        <v/>
      </c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</row>
    <row r="72" spans="1:84" s="5" customFormat="1" ht="17.25">
      <c r="A72" s="48"/>
      <c r="D72" s="65">
        <v>50</v>
      </c>
      <c r="E72" s="159" t="str">
        <f t="shared" si="22"/>
        <v/>
      </c>
      <c r="F72" s="167"/>
      <c r="G72" s="166" t="str">
        <f>IF(F72="","",VLOOKUP(F72,ﾘｽﾄ!$G$3:$J$39,3,FALSE))</f>
        <v/>
      </c>
      <c r="H72" s="167"/>
      <c r="I72" s="167"/>
      <c r="J72" s="167" t="str">
        <f t="shared" si="23"/>
        <v/>
      </c>
      <c r="K72" s="167" t="str">
        <f t="shared" si="23"/>
        <v/>
      </c>
      <c r="L72" s="166" t="str">
        <f t="shared" si="24"/>
        <v>　</v>
      </c>
      <c r="M72" s="121" t="str">
        <f t="shared" si="25"/>
        <v>　</v>
      </c>
      <c r="N72" s="121" t="str">
        <f t="shared" si="26"/>
        <v xml:space="preserve"> </v>
      </c>
      <c r="O72" s="22" t="str">
        <f>IF(F72="","",VLOOKUP(F72,ﾘｽﾄ!$G$3:$K$39,5,FALSE))</f>
        <v/>
      </c>
      <c r="P72" s="67"/>
      <c r="Q72" s="68" t="str">
        <f t="shared" si="27"/>
        <v/>
      </c>
      <c r="R72" s="69" t="str">
        <f>IF(P72="","",DATEDIF(P72,ﾘｽﾄ!$E$4,"Y"))</f>
        <v/>
      </c>
      <c r="S72" s="231">
        <f t="shared" si="1"/>
        <v>0</v>
      </c>
      <c r="T72" s="232">
        <f t="shared" si="32"/>
        <v>0</v>
      </c>
      <c r="U72" s="232">
        <f t="shared" si="3"/>
        <v>0</v>
      </c>
      <c r="V72" s="232">
        <f t="shared" si="33"/>
        <v>0</v>
      </c>
      <c r="W72" s="232">
        <f t="shared" si="34"/>
        <v>0</v>
      </c>
      <c r="X72" s="232">
        <f t="shared" si="35"/>
        <v>0</v>
      </c>
      <c r="Y72" s="18"/>
      <c r="Z72" s="21"/>
      <c r="AA72" s="189"/>
      <c r="AB72" s="184"/>
      <c r="AC72" s="18"/>
      <c r="AD72" s="21"/>
      <c r="AE72" s="21"/>
      <c r="AF72" s="21"/>
      <c r="AG72" s="77" t="str">
        <f t="shared" si="31"/>
        <v>0:00:00</v>
      </c>
      <c r="AH72" s="35">
        <v>0</v>
      </c>
      <c r="AI72" s="158" t="s">
        <v>72</v>
      </c>
      <c r="AJ72" s="36" t="s">
        <v>73</v>
      </c>
      <c r="AK72" s="35">
        <v>0</v>
      </c>
      <c r="AL72" s="158" t="s">
        <v>72</v>
      </c>
      <c r="AM72" s="36" t="s">
        <v>73</v>
      </c>
      <c r="AN72" s="36" t="s">
        <v>73</v>
      </c>
      <c r="AO72" s="79" t="str">
        <f>IFERROR(VLOOKUP(F72,ﾘｽﾄ!$G$3:$J$39,4,FALSE),"")</f>
        <v/>
      </c>
      <c r="AP72" s="81"/>
      <c r="AQ72" s="81"/>
      <c r="AR72" s="121" t="str">
        <f t="shared" si="28"/>
        <v>　</v>
      </c>
      <c r="AS72" s="81" t="str">
        <f t="shared" si="9"/>
        <v/>
      </c>
      <c r="AT72" s="81" t="str">
        <f t="shared" si="9"/>
        <v/>
      </c>
      <c r="AU72" s="121" t="str">
        <f t="shared" si="29"/>
        <v>　</v>
      </c>
      <c r="AV72" s="121" t="str">
        <f t="shared" si="30"/>
        <v xml:space="preserve"> </v>
      </c>
      <c r="AW72" s="82"/>
      <c r="AX72" s="83"/>
      <c r="AY72" s="117"/>
      <c r="AZ72" s="115"/>
      <c r="BA72" s="85"/>
      <c r="BB72" s="93" t="str">
        <f t="shared" si="12"/>
        <v/>
      </c>
      <c r="BC72" s="111" t="str">
        <f t="shared" si="13"/>
        <v/>
      </c>
      <c r="BD72" s="110" t="str">
        <f t="shared" si="14"/>
        <v/>
      </c>
      <c r="BE72" s="107" t="str">
        <f t="shared" si="15"/>
        <v/>
      </c>
      <c r="BF72" s="107" t="str">
        <f t="shared" si="16"/>
        <v/>
      </c>
      <c r="BG72" s="110" t="str">
        <f t="shared" si="17"/>
        <v/>
      </c>
      <c r="BH72" s="108">
        <f t="shared" si="18"/>
        <v>0</v>
      </c>
      <c r="BI72" s="109" t="str">
        <f t="shared" si="19"/>
        <v/>
      </c>
      <c r="BJ72" s="110" t="str">
        <f t="shared" si="20"/>
        <v/>
      </c>
      <c r="BK72" s="107" t="str">
        <f t="shared" si="21"/>
        <v/>
      </c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</row>
    <row r="73" spans="1:84" s="5" customFormat="1" ht="17.25">
      <c r="A73" s="48"/>
      <c r="D73" s="65">
        <v>51</v>
      </c>
      <c r="E73" s="159" t="str">
        <f t="shared" si="22"/>
        <v/>
      </c>
      <c r="F73" s="167"/>
      <c r="G73" s="166" t="str">
        <f>IF(F73="","",VLOOKUP(F73,ﾘｽﾄ!$G$3:$J$39,3,FALSE))</f>
        <v/>
      </c>
      <c r="H73" s="167"/>
      <c r="I73" s="167"/>
      <c r="J73" s="167" t="str">
        <f t="shared" si="23"/>
        <v/>
      </c>
      <c r="K73" s="167" t="str">
        <f t="shared" si="23"/>
        <v/>
      </c>
      <c r="L73" s="166" t="str">
        <f t="shared" si="24"/>
        <v>　</v>
      </c>
      <c r="M73" s="121" t="str">
        <f t="shared" si="25"/>
        <v>　</v>
      </c>
      <c r="N73" s="121" t="str">
        <f t="shared" si="26"/>
        <v xml:space="preserve"> </v>
      </c>
      <c r="O73" s="22" t="str">
        <f>IF(F73="","",VLOOKUP(F73,ﾘｽﾄ!$G$3:$K$39,5,FALSE))</f>
        <v/>
      </c>
      <c r="P73" s="67"/>
      <c r="Q73" s="68" t="str">
        <f t="shared" si="27"/>
        <v/>
      </c>
      <c r="R73" s="69" t="str">
        <f>IF(P73="","",DATEDIF(P73,ﾘｽﾄ!$E$4,"Y"))</f>
        <v/>
      </c>
      <c r="S73" s="231">
        <f t="shared" si="1"/>
        <v>0</v>
      </c>
      <c r="T73" s="232">
        <f t="shared" si="32"/>
        <v>0</v>
      </c>
      <c r="U73" s="232">
        <f t="shared" si="3"/>
        <v>0</v>
      </c>
      <c r="V73" s="232">
        <f t="shared" si="33"/>
        <v>0</v>
      </c>
      <c r="W73" s="232">
        <f t="shared" si="34"/>
        <v>0</v>
      </c>
      <c r="X73" s="232">
        <f t="shared" si="35"/>
        <v>0</v>
      </c>
      <c r="Y73" s="18"/>
      <c r="Z73" s="21"/>
      <c r="AA73" s="189"/>
      <c r="AB73" s="184"/>
      <c r="AC73" s="18"/>
      <c r="AD73" s="21"/>
      <c r="AE73" s="21"/>
      <c r="AF73" s="21"/>
      <c r="AG73" s="77" t="str">
        <f t="shared" si="31"/>
        <v>0:00:00</v>
      </c>
      <c r="AH73" s="35">
        <v>0</v>
      </c>
      <c r="AI73" s="158" t="s">
        <v>72</v>
      </c>
      <c r="AJ73" s="36" t="s">
        <v>73</v>
      </c>
      <c r="AK73" s="35">
        <v>0</v>
      </c>
      <c r="AL73" s="158" t="s">
        <v>72</v>
      </c>
      <c r="AM73" s="36" t="s">
        <v>73</v>
      </c>
      <c r="AN73" s="36" t="s">
        <v>73</v>
      </c>
      <c r="AO73" s="79" t="str">
        <f>IFERROR(VLOOKUP(F73,ﾘｽﾄ!$G$3:$J$39,4,FALSE),"")</f>
        <v/>
      </c>
      <c r="AP73" s="81"/>
      <c r="AQ73" s="81"/>
      <c r="AR73" s="121" t="str">
        <f t="shared" si="28"/>
        <v>　</v>
      </c>
      <c r="AS73" s="81" t="str">
        <f t="shared" si="9"/>
        <v/>
      </c>
      <c r="AT73" s="81" t="str">
        <f t="shared" si="9"/>
        <v/>
      </c>
      <c r="AU73" s="121" t="str">
        <f t="shared" si="29"/>
        <v>　</v>
      </c>
      <c r="AV73" s="121" t="str">
        <f t="shared" si="30"/>
        <v xml:space="preserve"> </v>
      </c>
      <c r="AW73" s="82"/>
      <c r="AX73" s="83"/>
      <c r="AY73" s="117"/>
      <c r="AZ73" s="115"/>
      <c r="BA73" s="85"/>
      <c r="BB73" s="93" t="str">
        <f t="shared" si="12"/>
        <v/>
      </c>
      <c r="BC73" s="111" t="str">
        <f t="shared" si="13"/>
        <v/>
      </c>
      <c r="BD73" s="110" t="str">
        <f t="shared" si="14"/>
        <v/>
      </c>
      <c r="BE73" s="107" t="str">
        <f t="shared" si="15"/>
        <v/>
      </c>
      <c r="BF73" s="107" t="str">
        <f t="shared" si="16"/>
        <v/>
      </c>
      <c r="BG73" s="110" t="str">
        <f t="shared" si="17"/>
        <v/>
      </c>
      <c r="BH73" s="108">
        <f t="shared" si="18"/>
        <v>0</v>
      </c>
      <c r="BI73" s="109" t="str">
        <f t="shared" si="19"/>
        <v/>
      </c>
      <c r="BJ73" s="110" t="str">
        <f t="shared" si="20"/>
        <v/>
      </c>
      <c r="BK73" s="107" t="str">
        <f t="shared" si="21"/>
        <v/>
      </c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</row>
    <row r="74" spans="1:84" s="5" customFormat="1" ht="17.25">
      <c r="A74" s="48"/>
      <c r="D74" s="65">
        <v>52</v>
      </c>
      <c r="E74" s="159" t="str">
        <f t="shared" si="22"/>
        <v/>
      </c>
      <c r="F74" s="167"/>
      <c r="G74" s="166" t="str">
        <f>IF(F74="","",VLOOKUP(F74,ﾘｽﾄ!$G$3:$J$39,3,FALSE))</f>
        <v/>
      </c>
      <c r="H74" s="167"/>
      <c r="I74" s="167"/>
      <c r="J74" s="167" t="str">
        <f t="shared" si="23"/>
        <v/>
      </c>
      <c r="K74" s="167" t="str">
        <f t="shared" si="23"/>
        <v/>
      </c>
      <c r="L74" s="166" t="str">
        <f t="shared" si="24"/>
        <v>　</v>
      </c>
      <c r="M74" s="121" t="str">
        <f t="shared" si="25"/>
        <v>　</v>
      </c>
      <c r="N74" s="121" t="str">
        <f t="shared" si="26"/>
        <v xml:space="preserve"> </v>
      </c>
      <c r="O74" s="22" t="str">
        <f>IF(F74="","",VLOOKUP(F74,ﾘｽﾄ!$G$3:$K$39,5,FALSE))</f>
        <v/>
      </c>
      <c r="P74" s="67"/>
      <c r="Q74" s="68" t="str">
        <f t="shared" si="27"/>
        <v/>
      </c>
      <c r="R74" s="69" t="str">
        <f>IF(P74="","",DATEDIF(P74,ﾘｽﾄ!$E$4,"Y"))</f>
        <v/>
      </c>
      <c r="S74" s="231">
        <f t="shared" si="1"/>
        <v>0</v>
      </c>
      <c r="T74" s="232">
        <f t="shared" si="32"/>
        <v>0</v>
      </c>
      <c r="U74" s="232">
        <f t="shared" si="3"/>
        <v>0</v>
      </c>
      <c r="V74" s="232">
        <f t="shared" si="33"/>
        <v>0</v>
      </c>
      <c r="W74" s="232">
        <f t="shared" si="34"/>
        <v>0</v>
      </c>
      <c r="X74" s="232">
        <f t="shared" si="35"/>
        <v>0</v>
      </c>
      <c r="Y74" s="18"/>
      <c r="Z74" s="21"/>
      <c r="AA74" s="189"/>
      <c r="AB74" s="184"/>
      <c r="AC74" s="18"/>
      <c r="AD74" s="21"/>
      <c r="AE74" s="21"/>
      <c r="AF74" s="21"/>
      <c r="AG74" s="77" t="str">
        <f t="shared" si="31"/>
        <v>0:00:00</v>
      </c>
      <c r="AH74" s="35">
        <v>0</v>
      </c>
      <c r="AI74" s="158" t="s">
        <v>72</v>
      </c>
      <c r="AJ74" s="36" t="s">
        <v>73</v>
      </c>
      <c r="AK74" s="35">
        <v>0</v>
      </c>
      <c r="AL74" s="158" t="s">
        <v>72</v>
      </c>
      <c r="AM74" s="36" t="s">
        <v>73</v>
      </c>
      <c r="AN74" s="36" t="s">
        <v>73</v>
      </c>
      <c r="AO74" s="79" t="str">
        <f>IFERROR(VLOOKUP(F74,ﾘｽﾄ!$G$3:$J$39,4,FALSE),"")</f>
        <v/>
      </c>
      <c r="AP74" s="81"/>
      <c r="AQ74" s="81"/>
      <c r="AR74" s="121" t="str">
        <f t="shared" si="28"/>
        <v>　</v>
      </c>
      <c r="AS74" s="81" t="str">
        <f t="shared" si="9"/>
        <v/>
      </c>
      <c r="AT74" s="81" t="str">
        <f t="shared" si="9"/>
        <v/>
      </c>
      <c r="AU74" s="121" t="str">
        <f t="shared" si="29"/>
        <v>　</v>
      </c>
      <c r="AV74" s="121" t="str">
        <f t="shared" si="30"/>
        <v xml:space="preserve"> </v>
      </c>
      <c r="AW74" s="82"/>
      <c r="AX74" s="83"/>
      <c r="AY74" s="117"/>
      <c r="AZ74" s="115"/>
      <c r="BA74" s="85"/>
      <c r="BB74" s="93" t="str">
        <f t="shared" si="12"/>
        <v/>
      </c>
      <c r="BC74" s="111" t="str">
        <f t="shared" si="13"/>
        <v/>
      </c>
      <c r="BD74" s="110" t="str">
        <f t="shared" si="14"/>
        <v/>
      </c>
      <c r="BE74" s="107" t="str">
        <f t="shared" si="15"/>
        <v/>
      </c>
      <c r="BF74" s="107" t="str">
        <f t="shared" si="16"/>
        <v/>
      </c>
      <c r="BG74" s="110" t="str">
        <f t="shared" si="17"/>
        <v/>
      </c>
      <c r="BH74" s="108">
        <f t="shared" si="18"/>
        <v>0</v>
      </c>
      <c r="BI74" s="109" t="str">
        <f t="shared" si="19"/>
        <v/>
      </c>
      <c r="BJ74" s="110" t="str">
        <f t="shared" si="20"/>
        <v/>
      </c>
      <c r="BK74" s="107" t="str">
        <f t="shared" si="21"/>
        <v/>
      </c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</row>
    <row r="75" spans="1:84" s="5" customFormat="1" ht="17.25">
      <c r="A75" s="48"/>
      <c r="D75" s="65">
        <v>53</v>
      </c>
      <c r="E75" s="159" t="str">
        <f t="shared" si="22"/>
        <v/>
      </c>
      <c r="F75" s="167"/>
      <c r="G75" s="166" t="str">
        <f>IF(F75="","",VLOOKUP(F75,ﾘｽﾄ!$G$3:$J$39,3,FALSE))</f>
        <v/>
      </c>
      <c r="H75" s="167"/>
      <c r="I75" s="167"/>
      <c r="J75" s="167" t="str">
        <f t="shared" si="23"/>
        <v/>
      </c>
      <c r="K75" s="167" t="str">
        <f t="shared" si="23"/>
        <v/>
      </c>
      <c r="L75" s="166" t="str">
        <f t="shared" si="24"/>
        <v>　</v>
      </c>
      <c r="M75" s="121" t="str">
        <f t="shared" si="25"/>
        <v>　</v>
      </c>
      <c r="N75" s="121" t="str">
        <f t="shared" si="26"/>
        <v xml:space="preserve"> </v>
      </c>
      <c r="O75" s="22" t="str">
        <f>IF(F75="","",VLOOKUP(F75,ﾘｽﾄ!$G$3:$K$39,5,FALSE))</f>
        <v/>
      </c>
      <c r="P75" s="67"/>
      <c r="Q75" s="68" t="str">
        <f t="shared" si="27"/>
        <v/>
      </c>
      <c r="R75" s="69" t="str">
        <f>IF(P75="","",DATEDIF(P75,ﾘｽﾄ!$E$4,"Y"))</f>
        <v/>
      </c>
      <c r="S75" s="231">
        <f t="shared" si="1"/>
        <v>0</v>
      </c>
      <c r="T75" s="232">
        <f t="shared" si="32"/>
        <v>0</v>
      </c>
      <c r="U75" s="232">
        <f t="shared" si="3"/>
        <v>0</v>
      </c>
      <c r="V75" s="232">
        <f t="shared" si="33"/>
        <v>0</v>
      </c>
      <c r="W75" s="232">
        <f t="shared" si="34"/>
        <v>0</v>
      </c>
      <c r="X75" s="232">
        <f t="shared" si="35"/>
        <v>0</v>
      </c>
      <c r="Y75" s="18"/>
      <c r="Z75" s="21"/>
      <c r="AA75" s="189"/>
      <c r="AB75" s="184"/>
      <c r="AC75" s="18"/>
      <c r="AD75" s="21"/>
      <c r="AE75" s="21"/>
      <c r="AF75" s="21"/>
      <c r="AG75" s="77" t="str">
        <f t="shared" si="31"/>
        <v>0:00:00</v>
      </c>
      <c r="AH75" s="35">
        <v>0</v>
      </c>
      <c r="AI75" s="158" t="s">
        <v>72</v>
      </c>
      <c r="AJ75" s="36" t="s">
        <v>73</v>
      </c>
      <c r="AK75" s="35">
        <v>0</v>
      </c>
      <c r="AL75" s="158" t="s">
        <v>72</v>
      </c>
      <c r="AM75" s="36" t="s">
        <v>73</v>
      </c>
      <c r="AN75" s="36" t="s">
        <v>73</v>
      </c>
      <c r="AO75" s="79" t="str">
        <f>IFERROR(VLOOKUP(F75,ﾘｽﾄ!$G$3:$J$39,4,FALSE),"")</f>
        <v/>
      </c>
      <c r="AP75" s="81"/>
      <c r="AQ75" s="81"/>
      <c r="AR75" s="121" t="str">
        <f t="shared" si="28"/>
        <v>　</v>
      </c>
      <c r="AS75" s="81" t="str">
        <f t="shared" si="9"/>
        <v/>
      </c>
      <c r="AT75" s="81" t="str">
        <f t="shared" si="9"/>
        <v/>
      </c>
      <c r="AU75" s="121" t="str">
        <f t="shared" si="29"/>
        <v>　</v>
      </c>
      <c r="AV75" s="121" t="str">
        <f t="shared" si="30"/>
        <v xml:space="preserve"> </v>
      </c>
      <c r="AW75" s="82"/>
      <c r="AX75" s="83"/>
      <c r="AY75" s="117"/>
      <c r="AZ75" s="115"/>
      <c r="BA75" s="85"/>
      <c r="BB75" s="93" t="str">
        <f t="shared" si="12"/>
        <v/>
      </c>
      <c r="BC75" s="111" t="str">
        <f t="shared" si="13"/>
        <v/>
      </c>
      <c r="BD75" s="110" t="str">
        <f t="shared" si="14"/>
        <v/>
      </c>
      <c r="BE75" s="107" t="str">
        <f t="shared" si="15"/>
        <v/>
      </c>
      <c r="BF75" s="107" t="str">
        <f t="shared" si="16"/>
        <v/>
      </c>
      <c r="BG75" s="110" t="str">
        <f t="shared" si="17"/>
        <v/>
      </c>
      <c r="BH75" s="108">
        <f t="shared" si="18"/>
        <v>0</v>
      </c>
      <c r="BI75" s="109" t="str">
        <f t="shared" si="19"/>
        <v/>
      </c>
      <c r="BJ75" s="110" t="str">
        <f t="shared" si="20"/>
        <v/>
      </c>
      <c r="BK75" s="107" t="str">
        <f t="shared" si="21"/>
        <v/>
      </c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</row>
    <row r="76" spans="1:84" s="5" customFormat="1" ht="17.25">
      <c r="A76" s="48"/>
      <c r="D76" s="65">
        <v>54</v>
      </c>
      <c r="E76" s="159" t="str">
        <f t="shared" si="22"/>
        <v/>
      </c>
      <c r="F76" s="167"/>
      <c r="G76" s="166" t="str">
        <f>IF(F76="","",VLOOKUP(F76,ﾘｽﾄ!$G$3:$J$39,3,FALSE))</f>
        <v/>
      </c>
      <c r="H76" s="167"/>
      <c r="I76" s="167"/>
      <c r="J76" s="167" t="str">
        <f t="shared" si="23"/>
        <v/>
      </c>
      <c r="K76" s="167" t="str">
        <f t="shared" si="23"/>
        <v/>
      </c>
      <c r="L76" s="166" t="str">
        <f t="shared" si="24"/>
        <v>　</v>
      </c>
      <c r="M76" s="121" t="str">
        <f t="shared" si="25"/>
        <v>　</v>
      </c>
      <c r="N76" s="121" t="str">
        <f t="shared" si="26"/>
        <v xml:space="preserve"> </v>
      </c>
      <c r="O76" s="22" t="str">
        <f>IF(F76="","",VLOOKUP(F76,ﾘｽﾄ!$G$3:$K$39,5,FALSE))</f>
        <v/>
      </c>
      <c r="P76" s="67"/>
      <c r="Q76" s="68" t="str">
        <f t="shared" si="27"/>
        <v/>
      </c>
      <c r="R76" s="69" t="str">
        <f>IF(P76="","",DATEDIF(P76,ﾘｽﾄ!$E$4,"Y"))</f>
        <v/>
      </c>
      <c r="S76" s="231">
        <f t="shared" si="1"/>
        <v>0</v>
      </c>
      <c r="T76" s="232">
        <f t="shared" si="32"/>
        <v>0</v>
      </c>
      <c r="U76" s="232">
        <f t="shared" si="3"/>
        <v>0</v>
      </c>
      <c r="V76" s="232">
        <f t="shared" si="33"/>
        <v>0</v>
      </c>
      <c r="W76" s="232">
        <f t="shared" si="34"/>
        <v>0</v>
      </c>
      <c r="X76" s="232">
        <f t="shared" si="35"/>
        <v>0</v>
      </c>
      <c r="Y76" s="18"/>
      <c r="Z76" s="21"/>
      <c r="AA76" s="189"/>
      <c r="AB76" s="184"/>
      <c r="AC76" s="18"/>
      <c r="AD76" s="21"/>
      <c r="AE76" s="21"/>
      <c r="AF76" s="21"/>
      <c r="AG76" s="77" t="str">
        <f t="shared" si="31"/>
        <v>0:00:00</v>
      </c>
      <c r="AH76" s="35">
        <v>0</v>
      </c>
      <c r="AI76" s="158" t="s">
        <v>72</v>
      </c>
      <c r="AJ76" s="36" t="s">
        <v>73</v>
      </c>
      <c r="AK76" s="35">
        <v>0</v>
      </c>
      <c r="AL76" s="158" t="s">
        <v>72</v>
      </c>
      <c r="AM76" s="36" t="s">
        <v>73</v>
      </c>
      <c r="AN76" s="36" t="s">
        <v>73</v>
      </c>
      <c r="AO76" s="79" t="str">
        <f>IFERROR(VLOOKUP(F76,ﾘｽﾄ!$G$3:$J$39,4,FALSE),"")</f>
        <v/>
      </c>
      <c r="AP76" s="81"/>
      <c r="AQ76" s="81"/>
      <c r="AR76" s="121" t="str">
        <f t="shared" si="28"/>
        <v>　</v>
      </c>
      <c r="AS76" s="81" t="str">
        <f t="shared" si="9"/>
        <v/>
      </c>
      <c r="AT76" s="81" t="str">
        <f t="shared" si="9"/>
        <v/>
      </c>
      <c r="AU76" s="121" t="str">
        <f t="shared" si="29"/>
        <v>　</v>
      </c>
      <c r="AV76" s="121" t="str">
        <f t="shared" si="30"/>
        <v xml:space="preserve"> </v>
      </c>
      <c r="AW76" s="82"/>
      <c r="AX76" s="83"/>
      <c r="AY76" s="117"/>
      <c r="AZ76" s="115"/>
      <c r="BA76" s="85"/>
      <c r="BB76" s="93" t="str">
        <f t="shared" si="12"/>
        <v/>
      </c>
      <c r="BC76" s="111" t="str">
        <f t="shared" si="13"/>
        <v/>
      </c>
      <c r="BD76" s="110" t="str">
        <f t="shared" si="14"/>
        <v/>
      </c>
      <c r="BE76" s="107" t="str">
        <f t="shared" si="15"/>
        <v/>
      </c>
      <c r="BF76" s="107" t="str">
        <f t="shared" si="16"/>
        <v/>
      </c>
      <c r="BG76" s="110" t="str">
        <f t="shared" si="17"/>
        <v/>
      </c>
      <c r="BH76" s="108">
        <f t="shared" si="18"/>
        <v>0</v>
      </c>
      <c r="BI76" s="109" t="str">
        <f t="shared" si="19"/>
        <v/>
      </c>
      <c r="BJ76" s="110" t="str">
        <f t="shared" si="20"/>
        <v/>
      </c>
      <c r="BK76" s="107" t="str">
        <f t="shared" si="21"/>
        <v/>
      </c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</row>
    <row r="77" spans="1:84" s="5" customFormat="1" ht="17.25">
      <c r="A77" s="48"/>
      <c r="D77" s="65">
        <v>55</v>
      </c>
      <c r="E77" s="159" t="str">
        <f t="shared" si="22"/>
        <v/>
      </c>
      <c r="F77" s="167"/>
      <c r="G77" s="166" t="str">
        <f>IF(F77="","",VLOOKUP(F77,ﾘｽﾄ!$G$3:$J$39,3,FALSE))</f>
        <v/>
      </c>
      <c r="H77" s="167"/>
      <c r="I77" s="167"/>
      <c r="J77" s="167" t="str">
        <f t="shared" si="23"/>
        <v/>
      </c>
      <c r="K77" s="167" t="str">
        <f t="shared" si="23"/>
        <v/>
      </c>
      <c r="L77" s="166" t="str">
        <f t="shared" si="24"/>
        <v>　</v>
      </c>
      <c r="M77" s="121" t="str">
        <f t="shared" si="25"/>
        <v>　</v>
      </c>
      <c r="N77" s="121" t="str">
        <f t="shared" si="26"/>
        <v xml:space="preserve"> </v>
      </c>
      <c r="O77" s="22" t="str">
        <f>IF(F77="","",VLOOKUP(F77,ﾘｽﾄ!$G$3:$K$39,5,FALSE))</f>
        <v/>
      </c>
      <c r="P77" s="67"/>
      <c r="Q77" s="68" t="str">
        <f t="shared" si="27"/>
        <v/>
      </c>
      <c r="R77" s="69" t="str">
        <f>IF(P77="","",DATEDIF(P77,ﾘｽﾄ!$E$4,"Y"))</f>
        <v/>
      </c>
      <c r="S77" s="231">
        <f t="shared" si="1"/>
        <v>0</v>
      </c>
      <c r="T77" s="232">
        <f t="shared" si="32"/>
        <v>0</v>
      </c>
      <c r="U77" s="232">
        <f t="shared" si="3"/>
        <v>0</v>
      </c>
      <c r="V77" s="232">
        <f t="shared" si="33"/>
        <v>0</v>
      </c>
      <c r="W77" s="232">
        <f t="shared" si="34"/>
        <v>0</v>
      </c>
      <c r="X77" s="232">
        <f t="shared" si="35"/>
        <v>0</v>
      </c>
      <c r="Y77" s="18"/>
      <c r="Z77" s="21"/>
      <c r="AA77" s="189"/>
      <c r="AB77" s="184"/>
      <c r="AC77" s="18"/>
      <c r="AD77" s="21"/>
      <c r="AE77" s="21"/>
      <c r="AF77" s="21"/>
      <c r="AG77" s="77" t="str">
        <f t="shared" si="31"/>
        <v>0:00:00</v>
      </c>
      <c r="AH77" s="35">
        <v>0</v>
      </c>
      <c r="AI77" s="158" t="s">
        <v>72</v>
      </c>
      <c r="AJ77" s="36" t="s">
        <v>73</v>
      </c>
      <c r="AK77" s="35">
        <v>0</v>
      </c>
      <c r="AL77" s="158" t="s">
        <v>72</v>
      </c>
      <c r="AM77" s="36" t="s">
        <v>73</v>
      </c>
      <c r="AN77" s="36" t="s">
        <v>73</v>
      </c>
      <c r="AO77" s="79" t="str">
        <f>IFERROR(VLOOKUP(F77,ﾘｽﾄ!$G$3:$J$39,4,FALSE),"")</f>
        <v/>
      </c>
      <c r="AP77" s="81"/>
      <c r="AQ77" s="81"/>
      <c r="AR77" s="121" t="str">
        <f t="shared" si="28"/>
        <v>　</v>
      </c>
      <c r="AS77" s="81" t="str">
        <f t="shared" si="9"/>
        <v/>
      </c>
      <c r="AT77" s="81" t="str">
        <f t="shared" si="9"/>
        <v/>
      </c>
      <c r="AU77" s="121" t="str">
        <f t="shared" si="29"/>
        <v>　</v>
      </c>
      <c r="AV77" s="121" t="str">
        <f t="shared" si="30"/>
        <v xml:space="preserve"> </v>
      </c>
      <c r="AW77" s="82"/>
      <c r="AX77" s="83"/>
      <c r="AY77" s="117"/>
      <c r="AZ77" s="115"/>
      <c r="BA77" s="85"/>
      <c r="BB77" s="93" t="str">
        <f t="shared" si="12"/>
        <v/>
      </c>
      <c r="BC77" s="111" t="str">
        <f t="shared" si="13"/>
        <v/>
      </c>
      <c r="BD77" s="110" t="str">
        <f t="shared" si="14"/>
        <v/>
      </c>
      <c r="BE77" s="107" t="str">
        <f t="shared" si="15"/>
        <v/>
      </c>
      <c r="BF77" s="107" t="str">
        <f t="shared" si="16"/>
        <v/>
      </c>
      <c r="BG77" s="110" t="str">
        <f t="shared" si="17"/>
        <v/>
      </c>
      <c r="BH77" s="108">
        <f t="shared" si="18"/>
        <v>0</v>
      </c>
      <c r="BI77" s="109" t="str">
        <f t="shared" si="19"/>
        <v/>
      </c>
      <c r="BJ77" s="110" t="str">
        <f t="shared" si="20"/>
        <v/>
      </c>
      <c r="BK77" s="107" t="str">
        <f t="shared" si="21"/>
        <v/>
      </c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</row>
    <row r="78" spans="1:84" s="5" customFormat="1" ht="17.25">
      <c r="A78" s="48"/>
      <c r="D78" s="65">
        <v>56</v>
      </c>
      <c r="E78" s="159" t="str">
        <f t="shared" si="22"/>
        <v/>
      </c>
      <c r="F78" s="167"/>
      <c r="G78" s="166" t="str">
        <f>IF(F78="","",VLOOKUP(F78,ﾘｽﾄ!$G$3:$J$39,3,FALSE))</f>
        <v/>
      </c>
      <c r="H78" s="167"/>
      <c r="I78" s="167"/>
      <c r="J78" s="167" t="str">
        <f t="shared" si="23"/>
        <v/>
      </c>
      <c r="K78" s="167" t="str">
        <f t="shared" si="23"/>
        <v/>
      </c>
      <c r="L78" s="166" t="str">
        <f t="shared" si="24"/>
        <v>　</v>
      </c>
      <c r="M78" s="121" t="str">
        <f t="shared" si="25"/>
        <v>　</v>
      </c>
      <c r="N78" s="121" t="str">
        <f t="shared" si="26"/>
        <v xml:space="preserve"> </v>
      </c>
      <c r="O78" s="22" t="str">
        <f>IF(F78="","",VLOOKUP(F78,ﾘｽﾄ!$G$3:$K$39,5,FALSE))</f>
        <v/>
      </c>
      <c r="P78" s="67"/>
      <c r="Q78" s="68" t="str">
        <f t="shared" si="27"/>
        <v/>
      </c>
      <c r="R78" s="69" t="str">
        <f>IF(P78="","",DATEDIF(P78,ﾘｽﾄ!$E$4,"Y"))</f>
        <v/>
      </c>
      <c r="S78" s="231">
        <f t="shared" si="1"/>
        <v>0</v>
      </c>
      <c r="T78" s="232">
        <f t="shared" si="32"/>
        <v>0</v>
      </c>
      <c r="U78" s="232">
        <f t="shared" si="3"/>
        <v>0</v>
      </c>
      <c r="V78" s="232">
        <f t="shared" si="33"/>
        <v>0</v>
      </c>
      <c r="W78" s="232">
        <f t="shared" si="34"/>
        <v>0</v>
      </c>
      <c r="X78" s="232">
        <f t="shared" si="35"/>
        <v>0</v>
      </c>
      <c r="Y78" s="18"/>
      <c r="Z78" s="21"/>
      <c r="AA78" s="189"/>
      <c r="AB78" s="184"/>
      <c r="AC78" s="18"/>
      <c r="AD78" s="21"/>
      <c r="AE78" s="21"/>
      <c r="AF78" s="21"/>
      <c r="AG78" s="77" t="str">
        <f t="shared" si="31"/>
        <v>0:00:00</v>
      </c>
      <c r="AH78" s="35">
        <v>0</v>
      </c>
      <c r="AI78" s="158" t="s">
        <v>72</v>
      </c>
      <c r="AJ78" s="36" t="s">
        <v>73</v>
      </c>
      <c r="AK78" s="35">
        <v>0</v>
      </c>
      <c r="AL78" s="158" t="s">
        <v>72</v>
      </c>
      <c r="AM78" s="36" t="s">
        <v>73</v>
      </c>
      <c r="AN78" s="36" t="s">
        <v>73</v>
      </c>
      <c r="AO78" s="79" t="str">
        <f>IFERROR(VLOOKUP(F78,ﾘｽﾄ!$G$3:$J$39,4,FALSE),"")</f>
        <v/>
      </c>
      <c r="AP78" s="81"/>
      <c r="AQ78" s="81"/>
      <c r="AR78" s="121" t="str">
        <f t="shared" si="28"/>
        <v>　</v>
      </c>
      <c r="AS78" s="81" t="str">
        <f t="shared" si="9"/>
        <v/>
      </c>
      <c r="AT78" s="81" t="str">
        <f t="shared" si="9"/>
        <v/>
      </c>
      <c r="AU78" s="121" t="str">
        <f t="shared" si="29"/>
        <v>　</v>
      </c>
      <c r="AV78" s="121" t="str">
        <f t="shared" si="30"/>
        <v xml:space="preserve"> </v>
      </c>
      <c r="AW78" s="82"/>
      <c r="AX78" s="83"/>
      <c r="AY78" s="117"/>
      <c r="AZ78" s="115"/>
      <c r="BA78" s="85"/>
      <c r="BB78" s="93" t="str">
        <f t="shared" si="12"/>
        <v/>
      </c>
      <c r="BC78" s="111" t="str">
        <f t="shared" si="13"/>
        <v/>
      </c>
      <c r="BD78" s="110" t="str">
        <f t="shared" si="14"/>
        <v/>
      </c>
      <c r="BE78" s="107" t="str">
        <f t="shared" si="15"/>
        <v/>
      </c>
      <c r="BF78" s="107" t="str">
        <f t="shared" si="16"/>
        <v/>
      </c>
      <c r="BG78" s="110" t="str">
        <f t="shared" si="17"/>
        <v/>
      </c>
      <c r="BH78" s="108">
        <f t="shared" si="18"/>
        <v>0</v>
      </c>
      <c r="BI78" s="109" t="str">
        <f t="shared" si="19"/>
        <v/>
      </c>
      <c r="BJ78" s="110" t="str">
        <f t="shared" si="20"/>
        <v/>
      </c>
      <c r="BK78" s="107" t="str">
        <f t="shared" si="21"/>
        <v/>
      </c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</row>
    <row r="79" spans="1:84" s="5" customFormat="1" ht="17.25">
      <c r="A79" s="48"/>
      <c r="D79" s="65">
        <v>57</v>
      </c>
      <c r="E79" s="159" t="str">
        <f t="shared" si="22"/>
        <v/>
      </c>
      <c r="F79" s="167"/>
      <c r="G79" s="166" t="str">
        <f>IF(F79="","",VLOOKUP(F79,ﾘｽﾄ!$G$3:$J$39,3,FALSE))</f>
        <v/>
      </c>
      <c r="H79" s="167"/>
      <c r="I79" s="167"/>
      <c r="J79" s="167" t="str">
        <f t="shared" si="23"/>
        <v/>
      </c>
      <c r="K79" s="167" t="str">
        <f t="shared" si="23"/>
        <v/>
      </c>
      <c r="L79" s="166" t="str">
        <f t="shared" si="24"/>
        <v>　</v>
      </c>
      <c r="M79" s="121" t="str">
        <f t="shared" si="25"/>
        <v>　</v>
      </c>
      <c r="N79" s="121" t="str">
        <f t="shared" si="26"/>
        <v xml:space="preserve"> </v>
      </c>
      <c r="O79" s="22" t="str">
        <f>IF(F79="","",VLOOKUP(F79,ﾘｽﾄ!$G$3:$K$39,5,FALSE))</f>
        <v/>
      </c>
      <c r="P79" s="67"/>
      <c r="Q79" s="68" t="str">
        <f t="shared" si="27"/>
        <v/>
      </c>
      <c r="R79" s="69" t="str">
        <f>IF(P79="","",DATEDIF(P79,ﾘｽﾄ!$E$4,"Y"))</f>
        <v/>
      </c>
      <c r="S79" s="231">
        <f t="shared" si="1"/>
        <v>0</v>
      </c>
      <c r="T79" s="232">
        <f t="shared" si="32"/>
        <v>0</v>
      </c>
      <c r="U79" s="232">
        <f t="shared" si="3"/>
        <v>0</v>
      </c>
      <c r="V79" s="232">
        <f t="shared" si="33"/>
        <v>0</v>
      </c>
      <c r="W79" s="232">
        <f t="shared" si="34"/>
        <v>0</v>
      </c>
      <c r="X79" s="232">
        <f t="shared" si="35"/>
        <v>0</v>
      </c>
      <c r="Y79" s="18"/>
      <c r="Z79" s="21"/>
      <c r="AA79" s="189"/>
      <c r="AB79" s="184"/>
      <c r="AC79" s="18"/>
      <c r="AD79" s="21"/>
      <c r="AE79" s="21"/>
      <c r="AF79" s="21"/>
      <c r="AG79" s="77" t="str">
        <f t="shared" si="31"/>
        <v>0:00:00</v>
      </c>
      <c r="AH79" s="35">
        <v>0</v>
      </c>
      <c r="AI79" s="158" t="s">
        <v>72</v>
      </c>
      <c r="AJ79" s="36" t="s">
        <v>73</v>
      </c>
      <c r="AK79" s="35">
        <v>0</v>
      </c>
      <c r="AL79" s="158" t="s">
        <v>72</v>
      </c>
      <c r="AM79" s="36" t="s">
        <v>73</v>
      </c>
      <c r="AN79" s="36" t="s">
        <v>73</v>
      </c>
      <c r="AO79" s="79" t="str">
        <f>IFERROR(VLOOKUP(F79,ﾘｽﾄ!$G$3:$J$39,4,FALSE),"")</f>
        <v/>
      </c>
      <c r="AP79" s="81"/>
      <c r="AQ79" s="81"/>
      <c r="AR79" s="121" t="str">
        <f t="shared" si="28"/>
        <v>　</v>
      </c>
      <c r="AS79" s="81" t="str">
        <f t="shared" si="9"/>
        <v/>
      </c>
      <c r="AT79" s="81" t="str">
        <f t="shared" si="9"/>
        <v/>
      </c>
      <c r="AU79" s="121" t="str">
        <f t="shared" si="29"/>
        <v>　</v>
      </c>
      <c r="AV79" s="121" t="str">
        <f t="shared" si="30"/>
        <v xml:space="preserve"> </v>
      </c>
      <c r="AW79" s="82"/>
      <c r="AX79" s="83"/>
      <c r="AY79" s="117"/>
      <c r="AZ79" s="115"/>
      <c r="BA79" s="85"/>
      <c r="BB79" s="93" t="str">
        <f t="shared" si="12"/>
        <v/>
      </c>
      <c r="BC79" s="111" t="str">
        <f t="shared" si="13"/>
        <v/>
      </c>
      <c r="BD79" s="110" t="str">
        <f t="shared" si="14"/>
        <v/>
      </c>
      <c r="BE79" s="107" t="str">
        <f t="shared" si="15"/>
        <v/>
      </c>
      <c r="BF79" s="107" t="str">
        <f t="shared" si="16"/>
        <v/>
      </c>
      <c r="BG79" s="110" t="str">
        <f t="shared" si="17"/>
        <v/>
      </c>
      <c r="BH79" s="108">
        <f t="shared" si="18"/>
        <v>0</v>
      </c>
      <c r="BI79" s="109" t="str">
        <f t="shared" si="19"/>
        <v/>
      </c>
      <c r="BJ79" s="110" t="str">
        <f t="shared" si="20"/>
        <v/>
      </c>
      <c r="BK79" s="107" t="str">
        <f t="shared" si="21"/>
        <v/>
      </c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</row>
    <row r="80" spans="1:84" s="5" customFormat="1" ht="17.25">
      <c r="A80" s="48"/>
      <c r="D80" s="65">
        <v>58</v>
      </c>
      <c r="E80" s="159" t="str">
        <f t="shared" si="22"/>
        <v/>
      </c>
      <c r="F80" s="167"/>
      <c r="G80" s="166" t="str">
        <f>IF(F80="","",VLOOKUP(F80,ﾘｽﾄ!$G$3:$J$39,3,FALSE))</f>
        <v/>
      </c>
      <c r="H80" s="167"/>
      <c r="I80" s="167"/>
      <c r="J80" s="167" t="str">
        <f t="shared" si="23"/>
        <v/>
      </c>
      <c r="K80" s="167" t="str">
        <f t="shared" si="23"/>
        <v/>
      </c>
      <c r="L80" s="166" t="str">
        <f t="shared" si="24"/>
        <v>　</v>
      </c>
      <c r="M80" s="121" t="str">
        <f t="shared" si="25"/>
        <v>　</v>
      </c>
      <c r="N80" s="121" t="str">
        <f t="shared" si="26"/>
        <v xml:space="preserve"> </v>
      </c>
      <c r="O80" s="22" t="str">
        <f>IF(F80="","",VLOOKUP(F80,ﾘｽﾄ!$G$3:$K$39,5,FALSE))</f>
        <v/>
      </c>
      <c r="P80" s="67"/>
      <c r="Q80" s="68" t="str">
        <f t="shared" si="27"/>
        <v/>
      </c>
      <c r="R80" s="69" t="str">
        <f>IF(P80="","",DATEDIF(P80,ﾘｽﾄ!$E$4,"Y"))</f>
        <v/>
      </c>
      <c r="S80" s="231">
        <f t="shared" si="1"/>
        <v>0</v>
      </c>
      <c r="T80" s="232">
        <f t="shared" si="32"/>
        <v>0</v>
      </c>
      <c r="U80" s="232">
        <f t="shared" si="3"/>
        <v>0</v>
      </c>
      <c r="V80" s="232">
        <f t="shared" si="33"/>
        <v>0</v>
      </c>
      <c r="W80" s="232">
        <f t="shared" si="34"/>
        <v>0</v>
      </c>
      <c r="X80" s="232">
        <f t="shared" si="35"/>
        <v>0</v>
      </c>
      <c r="Y80" s="18"/>
      <c r="Z80" s="21"/>
      <c r="AA80" s="189"/>
      <c r="AB80" s="184"/>
      <c r="AC80" s="18"/>
      <c r="AD80" s="21"/>
      <c r="AE80" s="21"/>
      <c r="AF80" s="21"/>
      <c r="AG80" s="77" t="str">
        <f t="shared" si="31"/>
        <v>0:00:00</v>
      </c>
      <c r="AH80" s="35">
        <v>0</v>
      </c>
      <c r="AI80" s="158" t="s">
        <v>72</v>
      </c>
      <c r="AJ80" s="36" t="s">
        <v>73</v>
      </c>
      <c r="AK80" s="35">
        <v>0</v>
      </c>
      <c r="AL80" s="158" t="s">
        <v>72</v>
      </c>
      <c r="AM80" s="36" t="s">
        <v>73</v>
      </c>
      <c r="AN80" s="36" t="s">
        <v>73</v>
      </c>
      <c r="AO80" s="79" t="str">
        <f>IFERROR(VLOOKUP(F80,ﾘｽﾄ!$G$3:$J$39,4,FALSE),"")</f>
        <v/>
      </c>
      <c r="AP80" s="81"/>
      <c r="AQ80" s="81"/>
      <c r="AR80" s="121" t="str">
        <f t="shared" si="28"/>
        <v>　</v>
      </c>
      <c r="AS80" s="81" t="str">
        <f t="shared" si="9"/>
        <v/>
      </c>
      <c r="AT80" s="81" t="str">
        <f t="shared" si="9"/>
        <v/>
      </c>
      <c r="AU80" s="121" t="str">
        <f t="shared" si="29"/>
        <v>　</v>
      </c>
      <c r="AV80" s="121" t="str">
        <f t="shared" si="30"/>
        <v xml:space="preserve"> </v>
      </c>
      <c r="AW80" s="82"/>
      <c r="AX80" s="83"/>
      <c r="AY80" s="117"/>
      <c r="AZ80" s="115"/>
      <c r="BA80" s="85"/>
      <c r="BB80" s="93" t="str">
        <f t="shared" si="12"/>
        <v/>
      </c>
      <c r="BC80" s="111" t="str">
        <f t="shared" si="13"/>
        <v/>
      </c>
      <c r="BD80" s="110" t="str">
        <f t="shared" si="14"/>
        <v/>
      </c>
      <c r="BE80" s="107" t="str">
        <f t="shared" si="15"/>
        <v/>
      </c>
      <c r="BF80" s="107" t="str">
        <f t="shared" si="16"/>
        <v/>
      </c>
      <c r="BG80" s="110" t="str">
        <f t="shared" si="17"/>
        <v/>
      </c>
      <c r="BH80" s="108">
        <f t="shared" si="18"/>
        <v>0</v>
      </c>
      <c r="BI80" s="109" t="str">
        <f t="shared" si="19"/>
        <v/>
      </c>
      <c r="BJ80" s="110" t="str">
        <f t="shared" si="20"/>
        <v/>
      </c>
      <c r="BK80" s="107" t="str">
        <f t="shared" si="21"/>
        <v/>
      </c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</row>
    <row r="81" spans="1:84" s="5" customFormat="1" ht="17.25">
      <c r="A81" s="48"/>
      <c r="D81" s="65">
        <v>59</v>
      </c>
      <c r="E81" s="159" t="str">
        <f t="shared" si="22"/>
        <v/>
      </c>
      <c r="F81" s="167"/>
      <c r="G81" s="166"/>
      <c r="H81" s="167"/>
      <c r="I81" s="167"/>
      <c r="J81" s="167" t="str">
        <f t="shared" si="23"/>
        <v/>
      </c>
      <c r="K81" s="167" t="str">
        <f t="shared" si="23"/>
        <v/>
      </c>
      <c r="L81" s="166" t="str">
        <f t="shared" si="24"/>
        <v>　</v>
      </c>
      <c r="M81" s="121" t="str">
        <f t="shared" si="25"/>
        <v>　</v>
      </c>
      <c r="N81" s="121" t="str">
        <f t="shared" si="26"/>
        <v xml:space="preserve"> </v>
      </c>
      <c r="O81" s="22" t="str">
        <f>IF(F81="","",VLOOKUP(F81,ﾘｽﾄ!$G$3:$K$39,5,FALSE))</f>
        <v/>
      </c>
      <c r="P81" s="67"/>
      <c r="Q81" s="68" t="str">
        <f t="shared" si="27"/>
        <v/>
      </c>
      <c r="R81" s="69" t="str">
        <f>IF(P81="","",DATEDIF(P81,ﾘｽﾄ!$E$4,"Y"))</f>
        <v/>
      </c>
      <c r="S81" s="231">
        <f t="shared" si="1"/>
        <v>0</v>
      </c>
      <c r="T81" s="232">
        <f t="shared" si="32"/>
        <v>0</v>
      </c>
      <c r="U81" s="232">
        <f t="shared" si="3"/>
        <v>0</v>
      </c>
      <c r="V81" s="232">
        <f t="shared" si="33"/>
        <v>0</v>
      </c>
      <c r="W81" s="232">
        <f t="shared" si="34"/>
        <v>0</v>
      </c>
      <c r="X81" s="232">
        <f t="shared" si="35"/>
        <v>0</v>
      </c>
      <c r="Y81" s="18"/>
      <c r="Z81" s="21"/>
      <c r="AA81" s="189"/>
      <c r="AB81" s="184"/>
      <c r="AC81" s="18"/>
      <c r="AD81" s="21"/>
      <c r="AE81" s="21"/>
      <c r="AF81" s="21"/>
      <c r="AG81" s="77" t="str">
        <f t="shared" si="31"/>
        <v>0:00:00</v>
      </c>
      <c r="AH81" s="35">
        <v>0</v>
      </c>
      <c r="AI81" s="158" t="s">
        <v>72</v>
      </c>
      <c r="AJ81" s="36" t="s">
        <v>73</v>
      </c>
      <c r="AK81" s="35">
        <v>0</v>
      </c>
      <c r="AL81" s="158" t="s">
        <v>72</v>
      </c>
      <c r="AM81" s="36" t="s">
        <v>73</v>
      </c>
      <c r="AN81" s="36" t="s">
        <v>73</v>
      </c>
      <c r="AO81" s="79" t="str">
        <f>IFERROR(VLOOKUP(F81,ﾘｽﾄ!$G$3:$J$39,4,FALSE),"")</f>
        <v/>
      </c>
      <c r="AP81" s="81"/>
      <c r="AQ81" s="81"/>
      <c r="AR81" s="121" t="str">
        <f t="shared" si="28"/>
        <v>　</v>
      </c>
      <c r="AS81" s="81" t="str">
        <f t="shared" si="9"/>
        <v/>
      </c>
      <c r="AT81" s="81" t="str">
        <f t="shared" si="9"/>
        <v/>
      </c>
      <c r="AU81" s="121" t="str">
        <f t="shared" si="29"/>
        <v>　</v>
      </c>
      <c r="AV81" s="121" t="str">
        <f t="shared" si="30"/>
        <v xml:space="preserve"> </v>
      </c>
      <c r="AW81" s="82"/>
      <c r="AX81" s="83"/>
      <c r="AY81" s="117"/>
      <c r="AZ81" s="115"/>
      <c r="BA81" s="85"/>
      <c r="BB81" s="93" t="str">
        <f t="shared" si="12"/>
        <v/>
      </c>
      <c r="BC81" s="111" t="str">
        <f t="shared" si="13"/>
        <v/>
      </c>
      <c r="BD81" s="110" t="str">
        <f t="shared" si="14"/>
        <v/>
      </c>
      <c r="BE81" s="107" t="str">
        <f t="shared" si="15"/>
        <v/>
      </c>
      <c r="BF81" s="107" t="str">
        <f t="shared" si="16"/>
        <v/>
      </c>
      <c r="BG81" s="110" t="str">
        <f t="shared" si="17"/>
        <v/>
      </c>
      <c r="BH81" s="108">
        <f t="shared" si="18"/>
        <v>0</v>
      </c>
      <c r="BI81" s="109" t="str">
        <f t="shared" si="19"/>
        <v/>
      </c>
      <c r="BJ81" s="110" t="str">
        <f t="shared" si="20"/>
        <v/>
      </c>
      <c r="BK81" s="107" t="str">
        <f t="shared" si="21"/>
        <v/>
      </c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</row>
    <row r="82" spans="1:84" s="5" customFormat="1" ht="17.25">
      <c r="A82" s="48"/>
      <c r="D82" s="65">
        <v>60</v>
      </c>
      <c r="E82" s="159" t="str">
        <f t="shared" si="22"/>
        <v/>
      </c>
      <c r="F82" s="167"/>
      <c r="G82" s="166"/>
      <c r="H82" s="167"/>
      <c r="I82" s="167"/>
      <c r="J82" s="167" t="str">
        <f t="shared" si="23"/>
        <v/>
      </c>
      <c r="K82" s="167" t="str">
        <f t="shared" si="23"/>
        <v/>
      </c>
      <c r="L82" s="166" t="str">
        <f t="shared" si="24"/>
        <v>　</v>
      </c>
      <c r="M82" s="121" t="str">
        <f t="shared" si="25"/>
        <v>　</v>
      </c>
      <c r="N82" s="121" t="str">
        <f t="shared" si="26"/>
        <v xml:space="preserve"> </v>
      </c>
      <c r="O82" s="22" t="str">
        <f>IF(F82="","",VLOOKUP(F82,ﾘｽﾄ!$G$3:$K$39,5,FALSE))</f>
        <v/>
      </c>
      <c r="P82" s="67"/>
      <c r="Q82" s="68" t="str">
        <f t="shared" si="27"/>
        <v/>
      </c>
      <c r="R82" s="69" t="str">
        <f>IF(P82="","",DATEDIF(P82,ﾘｽﾄ!$E$4,"Y"))</f>
        <v/>
      </c>
      <c r="S82" s="231">
        <f t="shared" si="1"/>
        <v>0</v>
      </c>
      <c r="T82" s="232">
        <f t="shared" si="32"/>
        <v>0</v>
      </c>
      <c r="U82" s="232">
        <f t="shared" si="3"/>
        <v>0</v>
      </c>
      <c r="V82" s="232">
        <f t="shared" si="33"/>
        <v>0</v>
      </c>
      <c r="W82" s="232">
        <f t="shared" si="34"/>
        <v>0</v>
      </c>
      <c r="X82" s="232">
        <f t="shared" si="35"/>
        <v>0</v>
      </c>
      <c r="Y82" s="18"/>
      <c r="Z82" s="21"/>
      <c r="AA82" s="189"/>
      <c r="AB82" s="184"/>
      <c r="AC82" s="18"/>
      <c r="AD82" s="21"/>
      <c r="AE82" s="21"/>
      <c r="AF82" s="21"/>
      <c r="AG82" s="77" t="str">
        <f t="shared" si="31"/>
        <v>0:00:00</v>
      </c>
      <c r="AH82" s="35">
        <v>0</v>
      </c>
      <c r="AI82" s="158" t="s">
        <v>72</v>
      </c>
      <c r="AJ82" s="36" t="s">
        <v>73</v>
      </c>
      <c r="AK82" s="35">
        <v>0</v>
      </c>
      <c r="AL82" s="158" t="s">
        <v>72</v>
      </c>
      <c r="AM82" s="36" t="s">
        <v>73</v>
      </c>
      <c r="AN82" s="36" t="s">
        <v>73</v>
      </c>
      <c r="AO82" s="79" t="str">
        <f>IFERROR(VLOOKUP(F82,ﾘｽﾄ!$G$3:$J$39,4,FALSE),"")</f>
        <v/>
      </c>
      <c r="AP82" s="81"/>
      <c r="AQ82" s="81"/>
      <c r="AR82" s="121" t="str">
        <f t="shared" si="28"/>
        <v>　</v>
      </c>
      <c r="AS82" s="81" t="str">
        <f t="shared" si="9"/>
        <v/>
      </c>
      <c r="AT82" s="81" t="str">
        <f t="shared" si="9"/>
        <v/>
      </c>
      <c r="AU82" s="121" t="str">
        <f t="shared" si="29"/>
        <v>　</v>
      </c>
      <c r="AV82" s="121" t="str">
        <f t="shared" si="30"/>
        <v xml:space="preserve"> </v>
      </c>
      <c r="AW82" s="82"/>
      <c r="AX82" s="83"/>
      <c r="AY82" s="117"/>
      <c r="AZ82" s="115"/>
      <c r="BA82" s="85"/>
      <c r="BB82" s="93" t="str">
        <f t="shared" si="12"/>
        <v/>
      </c>
      <c r="BC82" s="111" t="str">
        <f t="shared" si="13"/>
        <v/>
      </c>
      <c r="BD82" s="110" t="str">
        <f t="shared" si="14"/>
        <v/>
      </c>
      <c r="BE82" s="107" t="str">
        <f t="shared" si="15"/>
        <v/>
      </c>
      <c r="BF82" s="107" t="str">
        <f t="shared" si="16"/>
        <v/>
      </c>
      <c r="BG82" s="110" t="str">
        <f t="shared" si="17"/>
        <v/>
      </c>
      <c r="BH82" s="108">
        <f t="shared" si="18"/>
        <v>0</v>
      </c>
      <c r="BI82" s="109" t="str">
        <f t="shared" si="19"/>
        <v/>
      </c>
      <c r="BJ82" s="110" t="str">
        <f t="shared" si="20"/>
        <v/>
      </c>
      <c r="BK82" s="107" t="str">
        <f t="shared" si="21"/>
        <v/>
      </c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</row>
    <row r="83" spans="1:84" s="5" customFormat="1" ht="17.25">
      <c r="A83" s="48"/>
      <c r="D83" s="65">
        <v>61</v>
      </c>
      <c r="E83" s="159" t="str">
        <f t="shared" si="22"/>
        <v/>
      </c>
      <c r="F83" s="167"/>
      <c r="G83" s="166"/>
      <c r="H83" s="167"/>
      <c r="I83" s="167"/>
      <c r="J83" s="167" t="str">
        <f t="shared" si="23"/>
        <v/>
      </c>
      <c r="K83" s="167" t="str">
        <f t="shared" si="23"/>
        <v/>
      </c>
      <c r="L83" s="166" t="str">
        <f t="shared" si="24"/>
        <v>　</v>
      </c>
      <c r="M83" s="121" t="str">
        <f t="shared" si="25"/>
        <v>　</v>
      </c>
      <c r="N83" s="121" t="str">
        <f t="shared" si="26"/>
        <v xml:space="preserve"> </v>
      </c>
      <c r="O83" s="22" t="str">
        <f>IF(F83="","",VLOOKUP(F83,ﾘｽﾄ!$G$3:$K$39,5,FALSE))</f>
        <v/>
      </c>
      <c r="P83" s="67"/>
      <c r="Q83" s="68" t="str">
        <f t="shared" si="27"/>
        <v/>
      </c>
      <c r="R83" s="69" t="str">
        <f>IF(P83="","",DATEDIF(P83,ﾘｽﾄ!$E$4,"Y"))</f>
        <v/>
      </c>
      <c r="S83" s="231">
        <f t="shared" si="1"/>
        <v>0</v>
      </c>
      <c r="T83" s="232">
        <f t="shared" si="32"/>
        <v>0</v>
      </c>
      <c r="U83" s="232">
        <f t="shared" si="3"/>
        <v>0</v>
      </c>
      <c r="V83" s="232">
        <f t="shared" si="33"/>
        <v>0</v>
      </c>
      <c r="W83" s="232">
        <f t="shared" si="34"/>
        <v>0</v>
      </c>
      <c r="X83" s="232">
        <f t="shared" si="35"/>
        <v>0</v>
      </c>
      <c r="Y83" s="18"/>
      <c r="Z83" s="21"/>
      <c r="AA83" s="189"/>
      <c r="AB83" s="184"/>
      <c r="AC83" s="18"/>
      <c r="AD83" s="21"/>
      <c r="AE83" s="21"/>
      <c r="AF83" s="21"/>
      <c r="AG83" s="77" t="str">
        <f t="shared" si="31"/>
        <v>0:00:00</v>
      </c>
      <c r="AH83" s="35">
        <v>0</v>
      </c>
      <c r="AI83" s="158" t="s">
        <v>72</v>
      </c>
      <c r="AJ83" s="36" t="s">
        <v>73</v>
      </c>
      <c r="AK83" s="35">
        <v>0</v>
      </c>
      <c r="AL83" s="158" t="s">
        <v>72</v>
      </c>
      <c r="AM83" s="36" t="s">
        <v>73</v>
      </c>
      <c r="AN83" s="36" t="s">
        <v>73</v>
      </c>
      <c r="AO83" s="79" t="str">
        <f>IFERROR(VLOOKUP(F83,ﾘｽﾄ!$G$3:$J$39,4,FALSE),"")</f>
        <v/>
      </c>
      <c r="AP83" s="81"/>
      <c r="AQ83" s="81"/>
      <c r="AR83" s="121" t="str">
        <f t="shared" si="28"/>
        <v>　</v>
      </c>
      <c r="AS83" s="81" t="str">
        <f t="shared" si="9"/>
        <v/>
      </c>
      <c r="AT83" s="81" t="str">
        <f t="shared" si="9"/>
        <v/>
      </c>
      <c r="AU83" s="121" t="str">
        <f t="shared" si="29"/>
        <v>　</v>
      </c>
      <c r="AV83" s="121" t="str">
        <f t="shared" si="30"/>
        <v xml:space="preserve"> </v>
      </c>
      <c r="AW83" s="82"/>
      <c r="AX83" s="83"/>
      <c r="AY83" s="117"/>
      <c r="AZ83" s="115"/>
      <c r="BA83" s="85"/>
      <c r="BB83" s="93" t="str">
        <f t="shared" si="12"/>
        <v/>
      </c>
      <c r="BC83" s="111" t="str">
        <f t="shared" si="13"/>
        <v/>
      </c>
      <c r="BD83" s="110" t="str">
        <f t="shared" si="14"/>
        <v/>
      </c>
      <c r="BE83" s="107" t="str">
        <f t="shared" si="15"/>
        <v/>
      </c>
      <c r="BF83" s="107" t="str">
        <f t="shared" si="16"/>
        <v/>
      </c>
      <c r="BG83" s="110" t="str">
        <f t="shared" si="17"/>
        <v/>
      </c>
      <c r="BH83" s="108">
        <f t="shared" si="18"/>
        <v>0</v>
      </c>
      <c r="BI83" s="109" t="str">
        <f t="shared" si="19"/>
        <v/>
      </c>
      <c r="BJ83" s="110" t="str">
        <f t="shared" si="20"/>
        <v/>
      </c>
      <c r="BK83" s="107" t="str">
        <f t="shared" si="21"/>
        <v/>
      </c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</row>
    <row r="84" spans="1:84" s="5" customFormat="1" ht="17.25">
      <c r="A84" s="48"/>
      <c r="D84" s="65">
        <v>62</v>
      </c>
      <c r="E84" s="159" t="str">
        <f t="shared" si="22"/>
        <v/>
      </c>
      <c r="F84" s="167"/>
      <c r="G84" s="166"/>
      <c r="H84" s="167"/>
      <c r="I84" s="167"/>
      <c r="J84" s="167" t="str">
        <f t="shared" si="23"/>
        <v/>
      </c>
      <c r="K84" s="167" t="str">
        <f t="shared" si="23"/>
        <v/>
      </c>
      <c r="L84" s="166" t="str">
        <f t="shared" si="24"/>
        <v>　</v>
      </c>
      <c r="M84" s="121" t="str">
        <f t="shared" si="25"/>
        <v>　</v>
      </c>
      <c r="N84" s="121" t="str">
        <f t="shared" si="26"/>
        <v xml:space="preserve"> </v>
      </c>
      <c r="O84" s="22" t="str">
        <f>IF(F84="","",VLOOKUP(F84,ﾘｽﾄ!$G$3:$K$39,5,FALSE))</f>
        <v/>
      </c>
      <c r="P84" s="67"/>
      <c r="Q84" s="68" t="str">
        <f t="shared" si="27"/>
        <v/>
      </c>
      <c r="R84" s="69" t="str">
        <f>IF(P84="","",DATEDIF(P84,ﾘｽﾄ!$E$4,"Y"))</f>
        <v/>
      </c>
      <c r="S84" s="231">
        <f t="shared" si="1"/>
        <v>0</v>
      </c>
      <c r="T84" s="232">
        <f t="shared" si="32"/>
        <v>0</v>
      </c>
      <c r="U84" s="232">
        <f t="shared" si="3"/>
        <v>0</v>
      </c>
      <c r="V84" s="232">
        <f t="shared" si="33"/>
        <v>0</v>
      </c>
      <c r="W84" s="232">
        <f t="shared" si="34"/>
        <v>0</v>
      </c>
      <c r="X84" s="232">
        <f t="shared" si="35"/>
        <v>0</v>
      </c>
      <c r="Y84" s="18"/>
      <c r="Z84" s="21"/>
      <c r="AA84" s="189"/>
      <c r="AB84" s="184"/>
      <c r="AC84" s="18"/>
      <c r="AD84" s="21"/>
      <c r="AE84" s="21"/>
      <c r="AF84" s="21"/>
      <c r="AG84" s="77" t="str">
        <f t="shared" si="31"/>
        <v>0:00:00</v>
      </c>
      <c r="AH84" s="35">
        <v>0</v>
      </c>
      <c r="AI84" s="158" t="s">
        <v>72</v>
      </c>
      <c r="AJ84" s="36" t="s">
        <v>73</v>
      </c>
      <c r="AK84" s="35">
        <v>0</v>
      </c>
      <c r="AL84" s="158" t="s">
        <v>72</v>
      </c>
      <c r="AM84" s="36" t="s">
        <v>73</v>
      </c>
      <c r="AN84" s="36" t="s">
        <v>73</v>
      </c>
      <c r="AO84" s="79" t="str">
        <f>IFERROR(VLOOKUP(F84,ﾘｽﾄ!$G$3:$J$39,4,FALSE),"")</f>
        <v/>
      </c>
      <c r="AP84" s="81"/>
      <c r="AQ84" s="81"/>
      <c r="AR84" s="121" t="str">
        <f t="shared" si="28"/>
        <v>　</v>
      </c>
      <c r="AS84" s="81" t="str">
        <f t="shared" si="9"/>
        <v/>
      </c>
      <c r="AT84" s="81" t="str">
        <f t="shared" si="9"/>
        <v/>
      </c>
      <c r="AU84" s="121" t="str">
        <f t="shared" si="29"/>
        <v>　</v>
      </c>
      <c r="AV84" s="121" t="str">
        <f t="shared" si="30"/>
        <v xml:space="preserve"> </v>
      </c>
      <c r="AW84" s="82"/>
      <c r="AX84" s="83"/>
      <c r="AY84" s="117"/>
      <c r="AZ84" s="115"/>
      <c r="BA84" s="85"/>
      <c r="BB84" s="93" t="str">
        <f t="shared" si="12"/>
        <v/>
      </c>
      <c r="BC84" s="111" t="str">
        <f t="shared" si="13"/>
        <v/>
      </c>
      <c r="BD84" s="110" t="str">
        <f t="shared" si="14"/>
        <v/>
      </c>
      <c r="BE84" s="107" t="str">
        <f t="shared" si="15"/>
        <v/>
      </c>
      <c r="BF84" s="107" t="str">
        <f t="shared" si="16"/>
        <v/>
      </c>
      <c r="BG84" s="110" t="str">
        <f t="shared" si="17"/>
        <v/>
      </c>
      <c r="BH84" s="108">
        <f t="shared" si="18"/>
        <v>0</v>
      </c>
      <c r="BI84" s="109" t="str">
        <f t="shared" si="19"/>
        <v/>
      </c>
      <c r="BJ84" s="110" t="str">
        <f t="shared" si="20"/>
        <v/>
      </c>
      <c r="BK84" s="107" t="str">
        <f t="shared" si="21"/>
        <v/>
      </c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</row>
    <row r="85" spans="1:84" s="5" customFormat="1" ht="17.25">
      <c r="A85" s="48"/>
      <c r="D85" s="65">
        <v>63</v>
      </c>
      <c r="E85" s="159" t="str">
        <f t="shared" si="22"/>
        <v/>
      </c>
      <c r="F85" s="167"/>
      <c r="G85" s="166"/>
      <c r="H85" s="167"/>
      <c r="I85" s="167"/>
      <c r="J85" s="167" t="str">
        <f t="shared" si="23"/>
        <v/>
      </c>
      <c r="K85" s="167" t="str">
        <f t="shared" si="23"/>
        <v/>
      </c>
      <c r="L85" s="166" t="str">
        <f t="shared" si="24"/>
        <v>　</v>
      </c>
      <c r="M85" s="121" t="str">
        <f t="shared" si="25"/>
        <v>　</v>
      </c>
      <c r="N85" s="121" t="str">
        <f t="shared" si="26"/>
        <v xml:space="preserve"> </v>
      </c>
      <c r="O85" s="22" t="str">
        <f>IF(F85="","",VLOOKUP(F85,ﾘｽﾄ!$G$3:$K$39,5,FALSE))</f>
        <v/>
      </c>
      <c r="P85" s="67"/>
      <c r="Q85" s="68" t="str">
        <f t="shared" si="27"/>
        <v/>
      </c>
      <c r="R85" s="69" t="str">
        <f>IF(P85="","",DATEDIF(P85,ﾘｽﾄ!$E$4,"Y"))</f>
        <v/>
      </c>
      <c r="S85" s="231">
        <f t="shared" si="1"/>
        <v>0</v>
      </c>
      <c r="T85" s="232">
        <f t="shared" si="32"/>
        <v>0</v>
      </c>
      <c r="U85" s="232">
        <f t="shared" si="3"/>
        <v>0</v>
      </c>
      <c r="V85" s="232">
        <f t="shared" si="33"/>
        <v>0</v>
      </c>
      <c r="W85" s="232">
        <f t="shared" si="34"/>
        <v>0</v>
      </c>
      <c r="X85" s="232">
        <f t="shared" si="35"/>
        <v>0</v>
      </c>
      <c r="Y85" s="18"/>
      <c r="Z85" s="21"/>
      <c r="AA85" s="189"/>
      <c r="AB85" s="184"/>
      <c r="AC85" s="18"/>
      <c r="AD85" s="21"/>
      <c r="AE85" s="21"/>
      <c r="AF85" s="21"/>
      <c r="AG85" s="77" t="str">
        <f t="shared" si="31"/>
        <v>0:00:00</v>
      </c>
      <c r="AH85" s="35">
        <v>0</v>
      </c>
      <c r="AI85" s="158" t="s">
        <v>72</v>
      </c>
      <c r="AJ85" s="36" t="s">
        <v>73</v>
      </c>
      <c r="AK85" s="35">
        <v>0</v>
      </c>
      <c r="AL85" s="158" t="s">
        <v>72</v>
      </c>
      <c r="AM85" s="36" t="s">
        <v>73</v>
      </c>
      <c r="AN85" s="36" t="s">
        <v>73</v>
      </c>
      <c r="AO85" s="79" t="str">
        <f>IFERROR(VLOOKUP(F85,ﾘｽﾄ!$G$3:$J$39,4,FALSE),"")</f>
        <v/>
      </c>
      <c r="AP85" s="81"/>
      <c r="AQ85" s="81"/>
      <c r="AR85" s="121" t="str">
        <f t="shared" si="28"/>
        <v>　</v>
      </c>
      <c r="AS85" s="81" t="str">
        <f t="shared" si="9"/>
        <v/>
      </c>
      <c r="AT85" s="81" t="str">
        <f t="shared" si="9"/>
        <v/>
      </c>
      <c r="AU85" s="121" t="str">
        <f t="shared" si="29"/>
        <v>　</v>
      </c>
      <c r="AV85" s="121" t="str">
        <f t="shared" si="30"/>
        <v xml:space="preserve"> </v>
      </c>
      <c r="AW85" s="82"/>
      <c r="AX85" s="83"/>
      <c r="AY85" s="117"/>
      <c r="AZ85" s="115"/>
      <c r="BA85" s="85"/>
      <c r="BB85" s="93" t="str">
        <f t="shared" si="12"/>
        <v/>
      </c>
      <c r="BC85" s="111" t="str">
        <f t="shared" si="13"/>
        <v/>
      </c>
      <c r="BD85" s="110" t="str">
        <f t="shared" si="14"/>
        <v/>
      </c>
      <c r="BE85" s="107" t="str">
        <f t="shared" si="15"/>
        <v/>
      </c>
      <c r="BF85" s="107" t="str">
        <f t="shared" si="16"/>
        <v/>
      </c>
      <c r="BG85" s="110" t="str">
        <f t="shared" si="17"/>
        <v/>
      </c>
      <c r="BH85" s="108">
        <f t="shared" si="18"/>
        <v>0</v>
      </c>
      <c r="BI85" s="109" t="str">
        <f t="shared" si="19"/>
        <v/>
      </c>
      <c r="BJ85" s="110" t="str">
        <f t="shared" si="20"/>
        <v/>
      </c>
      <c r="BK85" s="107" t="str">
        <f t="shared" si="21"/>
        <v/>
      </c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</row>
    <row r="86" spans="1:84" s="5" customFormat="1" ht="17.25">
      <c r="A86" s="48"/>
      <c r="D86" s="65">
        <v>64</v>
      </c>
      <c r="E86" s="159" t="str">
        <f t="shared" si="22"/>
        <v/>
      </c>
      <c r="F86" s="167"/>
      <c r="G86" s="166"/>
      <c r="H86" s="167"/>
      <c r="I86" s="167"/>
      <c r="J86" s="167" t="str">
        <f t="shared" si="23"/>
        <v/>
      </c>
      <c r="K86" s="167" t="str">
        <f t="shared" si="23"/>
        <v/>
      </c>
      <c r="L86" s="166" t="str">
        <f t="shared" si="24"/>
        <v>　</v>
      </c>
      <c r="M86" s="121" t="str">
        <f t="shared" si="25"/>
        <v>　</v>
      </c>
      <c r="N86" s="121" t="str">
        <f t="shared" si="26"/>
        <v xml:space="preserve"> </v>
      </c>
      <c r="O86" s="22" t="str">
        <f>IF(F86="","",VLOOKUP(F86,ﾘｽﾄ!$G$3:$K$39,5,FALSE))</f>
        <v/>
      </c>
      <c r="P86" s="67"/>
      <c r="Q86" s="68" t="str">
        <f t="shared" si="27"/>
        <v/>
      </c>
      <c r="R86" s="69" t="str">
        <f>IF(P86="","",DATEDIF(P86,ﾘｽﾄ!$E$4,"Y"))</f>
        <v/>
      </c>
      <c r="S86" s="231">
        <f t="shared" si="1"/>
        <v>0</v>
      </c>
      <c r="T86" s="232">
        <f t="shared" si="32"/>
        <v>0</v>
      </c>
      <c r="U86" s="232">
        <f t="shared" si="3"/>
        <v>0</v>
      </c>
      <c r="V86" s="232">
        <f t="shared" si="33"/>
        <v>0</v>
      </c>
      <c r="W86" s="232">
        <f t="shared" si="34"/>
        <v>0</v>
      </c>
      <c r="X86" s="232">
        <f t="shared" si="35"/>
        <v>0</v>
      </c>
      <c r="Y86" s="18"/>
      <c r="Z86" s="21"/>
      <c r="AA86" s="189"/>
      <c r="AB86" s="184"/>
      <c r="AC86" s="18"/>
      <c r="AD86" s="21"/>
      <c r="AE86" s="21"/>
      <c r="AF86" s="21"/>
      <c r="AG86" s="77" t="str">
        <f t="shared" si="31"/>
        <v>0:00:00</v>
      </c>
      <c r="AH86" s="35">
        <v>0</v>
      </c>
      <c r="AI86" s="158" t="s">
        <v>72</v>
      </c>
      <c r="AJ86" s="36" t="s">
        <v>73</v>
      </c>
      <c r="AK86" s="35">
        <v>0</v>
      </c>
      <c r="AL86" s="158" t="s">
        <v>72</v>
      </c>
      <c r="AM86" s="36" t="s">
        <v>73</v>
      </c>
      <c r="AN86" s="36" t="s">
        <v>73</v>
      </c>
      <c r="AO86" s="79" t="str">
        <f>IFERROR(VLOOKUP(F86,ﾘｽﾄ!$G$3:$J$39,4,FALSE),"")</f>
        <v/>
      </c>
      <c r="AP86" s="81"/>
      <c r="AQ86" s="81"/>
      <c r="AR86" s="121" t="str">
        <f t="shared" si="28"/>
        <v>　</v>
      </c>
      <c r="AS86" s="81" t="str">
        <f t="shared" si="9"/>
        <v/>
      </c>
      <c r="AT86" s="81" t="str">
        <f t="shared" si="9"/>
        <v/>
      </c>
      <c r="AU86" s="121" t="str">
        <f t="shared" si="29"/>
        <v>　</v>
      </c>
      <c r="AV86" s="121" t="str">
        <f t="shared" si="30"/>
        <v xml:space="preserve"> </v>
      </c>
      <c r="AW86" s="82"/>
      <c r="AX86" s="83"/>
      <c r="AY86" s="117"/>
      <c r="AZ86" s="115"/>
      <c r="BA86" s="85"/>
      <c r="BB86" s="93" t="str">
        <f t="shared" si="12"/>
        <v/>
      </c>
      <c r="BC86" s="111" t="str">
        <f t="shared" si="13"/>
        <v/>
      </c>
      <c r="BD86" s="110" t="str">
        <f t="shared" si="14"/>
        <v/>
      </c>
      <c r="BE86" s="107" t="str">
        <f t="shared" si="15"/>
        <v/>
      </c>
      <c r="BF86" s="107" t="str">
        <f t="shared" si="16"/>
        <v/>
      </c>
      <c r="BG86" s="110" t="str">
        <f t="shared" si="17"/>
        <v/>
      </c>
      <c r="BH86" s="108">
        <f t="shared" si="18"/>
        <v>0</v>
      </c>
      <c r="BI86" s="109" t="str">
        <f t="shared" si="19"/>
        <v/>
      </c>
      <c r="BJ86" s="110" t="str">
        <f t="shared" si="20"/>
        <v/>
      </c>
      <c r="BK86" s="107" t="str">
        <f t="shared" si="21"/>
        <v/>
      </c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</row>
    <row r="87" spans="1:84" s="5" customFormat="1" ht="17.25">
      <c r="A87" s="48"/>
      <c r="D87" s="65">
        <v>65</v>
      </c>
      <c r="E87" s="159" t="str">
        <f t="shared" si="22"/>
        <v/>
      </c>
      <c r="F87" s="167"/>
      <c r="G87" s="166"/>
      <c r="H87" s="167"/>
      <c r="I87" s="167"/>
      <c r="J87" s="167" t="str">
        <f t="shared" si="23"/>
        <v/>
      </c>
      <c r="K87" s="167" t="str">
        <f t="shared" si="23"/>
        <v/>
      </c>
      <c r="L87" s="166" t="str">
        <f t="shared" si="24"/>
        <v>　</v>
      </c>
      <c r="M87" s="121" t="str">
        <f t="shared" si="25"/>
        <v>　</v>
      </c>
      <c r="N87" s="121" t="str">
        <f t="shared" si="26"/>
        <v xml:space="preserve"> </v>
      </c>
      <c r="O87" s="22" t="str">
        <f>IF(F87="","",VLOOKUP(F87,ﾘｽﾄ!$G$3:$K$39,5,FALSE))</f>
        <v/>
      </c>
      <c r="P87" s="67"/>
      <c r="Q87" s="68" t="str">
        <f t="shared" si="27"/>
        <v/>
      </c>
      <c r="R87" s="69" t="str">
        <f>IF(P87="","",DATEDIF(P87,ﾘｽﾄ!$E$4,"Y"))</f>
        <v/>
      </c>
      <c r="S87" s="231">
        <f t="shared" ref="S87:S122" si="36">$P$16</f>
        <v>0</v>
      </c>
      <c r="T87" s="232">
        <f t="shared" ref="T87:T122" si="37">$Q$16</f>
        <v>0</v>
      </c>
      <c r="U87" s="232">
        <f t="shared" ref="U87:U122" si="38">$S$16</f>
        <v>0</v>
      </c>
      <c r="V87" s="232">
        <f t="shared" ref="V87:V122" si="39">$V$16</f>
        <v>0</v>
      </c>
      <c r="W87" s="232">
        <f t="shared" ref="W87:W122" si="40">$K$16</f>
        <v>0</v>
      </c>
      <c r="X87" s="232">
        <f t="shared" ref="X87:X122" si="41">$K$18</f>
        <v>0</v>
      </c>
      <c r="Y87" s="18"/>
      <c r="Z87" s="21"/>
      <c r="AA87" s="189"/>
      <c r="AB87" s="184"/>
      <c r="AC87" s="18"/>
      <c r="AD87" s="21"/>
      <c r="AE87" s="21"/>
      <c r="AF87" s="21"/>
      <c r="AG87" s="77" t="str">
        <f t="shared" si="31"/>
        <v>0:00:00</v>
      </c>
      <c r="AH87" s="35">
        <v>0</v>
      </c>
      <c r="AI87" s="158" t="s">
        <v>72</v>
      </c>
      <c r="AJ87" s="36" t="s">
        <v>73</v>
      </c>
      <c r="AK87" s="35">
        <v>0</v>
      </c>
      <c r="AL87" s="158" t="s">
        <v>72</v>
      </c>
      <c r="AM87" s="36" t="s">
        <v>73</v>
      </c>
      <c r="AN87" s="36" t="s">
        <v>73</v>
      </c>
      <c r="AO87" s="79" t="str">
        <f>IFERROR(VLOOKUP(F87,ﾘｽﾄ!$G$3:$J$39,4,FALSE),"")</f>
        <v/>
      </c>
      <c r="AP87" s="81"/>
      <c r="AQ87" s="81"/>
      <c r="AR87" s="121" t="str">
        <f t="shared" si="28"/>
        <v>　</v>
      </c>
      <c r="AS87" s="81" t="str">
        <f t="shared" ref="AS87:AT122" si="42">PHONETIC(AP87)</f>
        <v/>
      </c>
      <c r="AT87" s="81" t="str">
        <f t="shared" si="42"/>
        <v/>
      </c>
      <c r="AU87" s="121" t="str">
        <f t="shared" si="29"/>
        <v>　</v>
      </c>
      <c r="AV87" s="121" t="str">
        <f t="shared" si="30"/>
        <v xml:space="preserve"> </v>
      </c>
      <c r="AW87" s="82"/>
      <c r="AX87" s="83"/>
      <c r="AY87" s="117"/>
      <c r="AZ87" s="115"/>
      <c r="BA87" s="85"/>
      <c r="BB87" s="93" t="str">
        <f t="shared" ref="BB87:BB122" si="43">IF($H$16="","",$H$16)</f>
        <v/>
      </c>
      <c r="BC87" s="111" t="str">
        <f t="shared" ref="BC87:BC122" si="44">IF($K$16="","",$K$16)</f>
        <v/>
      </c>
      <c r="BD87" s="110" t="str">
        <f t="shared" ref="BD87:BD122" si="45">IF($P$16="","",$P$16)</f>
        <v/>
      </c>
      <c r="BE87" s="107" t="str">
        <f t="shared" ref="BE87:BE122" si="46">IF($Q$16="","",$Q$16)</f>
        <v/>
      </c>
      <c r="BF87" s="107" t="str">
        <f t="shared" ref="BF87:BF122" si="47">IF($S$16="","",$S$16)</f>
        <v/>
      </c>
      <c r="BG87" s="110" t="str">
        <f t="shared" ref="BG87:BG122" si="48">IF($V$16="","",$V$16)</f>
        <v/>
      </c>
      <c r="BH87" s="108">
        <f t="shared" ref="BH87:BH122" si="49">IF($F$18="","",$F$18)</f>
        <v>0</v>
      </c>
      <c r="BI87" s="109" t="str">
        <f t="shared" ref="BI87:BI122" si="50">IF($H$18="","",$H$18)</f>
        <v/>
      </c>
      <c r="BJ87" s="110" t="str">
        <f t="shared" ref="BJ87:BJ122" si="51">IF($K$18="","",$K$18)</f>
        <v/>
      </c>
      <c r="BK87" s="107" t="str">
        <f t="shared" ref="BK87:BK122" si="52">IF($P$18="","",$P$18)</f>
        <v/>
      </c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</row>
    <row r="88" spans="1:84" s="5" customFormat="1" ht="17.25">
      <c r="A88" s="48"/>
      <c r="D88" s="65">
        <v>66</v>
      </c>
      <c r="E88" s="159" t="str">
        <f t="shared" ref="E88:E122" si="53">IF($F$16="","",$F$16)</f>
        <v/>
      </c>
      <c r="F88" s="167"/>
      <c r="G88" s="166"/>
      <c r="H88" s="167"/>
      <c r="I88" s="167"/>
      <c r="J88" s="167" t="str">
        <f t="shared" ref="J88:K122" si="54">PHONETIC(H88)</f>
        <v/>
      </c>
      <c r="K88" s="167" t="str">
        <f t="shared" si="54"/>
        <v/>
      </c>
      <c r="L88" s="166" t="str">
        <f t="shared" ref="L88:L122" si="55">CONCATENATE(J88,"　",K88)</f>
        <v>　</v>
      </c>
      <c r="M88" s="121" t="str">
        <f t="shared" ref="M88:M122" si="56">CONCATENATE(H88,"　",I88)</f>
        <v>　</v>
      </c>
      <c r="N88" s="121" t="str">
        <f t="shared" ref="N88:N122" si="57">ASC(L88)</f>
        <v xml:space="preserve"> </v>
      </c>
      <c r="O88" s="22" t="str">
        <f>IF(F88="","",VLOOKUP(F88,ﾘｽﾄ!$G$3:$K$39,5,FALSE))</f>
        <v/>
      </c>
      <c r="P88" s="67"/>
      <c r="Q88" s="68" t="str">
        <f t="shared" si="27"/>
        <v/>
      </c>
      <c r="R88" s="69" t="str">
        <f>IF(P88="","",DATEDIF(P88,ﾘｽﾄ!$E$4,"Y"))</f>
        <v/>
      </c>
      <c r="S88" s="231">
        <f t="shared" si="36"/>
        <v>0</v>
      </c>
      <c r="T88" s="232">
        <f t="shared" si="37"/>
        <v>0</v>
      </c>
      <c r="U88" s="232">
        <f t="shared" si="38"/>
        <v>0</v>
      </c>
      <c r="V88" s="232">
        <f t="shared" si="39"/>
        <v>0</v>
      </c>
      <c r="W88" s="232">
        <f t="shared" si="40"/>
        <v>0</v>
      </c>
      <c r="X88" s="232">
        <f t="shared" si="41"/>
        <v>0</v>
      </c>
      <c r="Y88" s="18"/>
      <c r="Z88" s="21"/>
      <c r="AA88" s="189"/>
      <c r="AB88" s="184"/>
      <c r="AC88" s="18"/>
      <c r="AD88" s="21"/>
      <c r="AE88" s="21"/>
      <c r="AF88" s="21"/>
      <c r="AG88" s="77" t="str">
        <f t="shared" si="31"/>
        <v>0:00:00</v>
      </c>
      <c r="AH88" s="35">
        <v>0</v>
      </c>
      <c r="AI88" s="158" t="s">
        <v>72</v>
      </c>
      <c r="AJ88" s="36" t="s">
        <v>73</v>
      </c>
      <c r="AK88" s="35">
        <v>0</v>
      </c>
      <c r="AL88" s="158" t="s">
        <v>72</v>
      </c>
      <c r="AM88" s="36" t="s">
        <v>73</v>
      </c>
      <c r="AN88" s="36" t="s">
        <v>73</v>
      </c>
      <c r="AO88" s="79" t="str">
        <f>IFERROR(VLOOKUP(F88,ﾘｽﾄ!$G$3:$J$39,4,FALSE),"")</f>
        <v/>
      </c>
      <c r="AP88" s="81"/>
      <c r="AQ88" s="81"/>
      <c r="AR88" s="121" t="str">
        <f t="shared" si="28"/>
        <v>　</v>
      </c>
      <c r="AS88" s="81" t="str">
        <f t="shared" si="42"/>
        <v/>
      </c>
      <c r="AT88" s="81" t="str">
        <f t="shared" si="42"/>
        <v/>
      </c>
      <c r="AU88" s="121" t="str">
        <f t="shared" si="29"/>
        <v>　</v>
      </c>
      <c r="AV88" s="121" t="str">
        <f t="shared" si="30"/>
        <v xml:space="preserve"> </v>
      </c>
      <c r="AW88" s="82"/>
      <c r="AX88" s="83"/>
      <c r="AY88" s="117"/>
      <c r="AZ88" s="115"/>
      <c r="BA88" s="85"/>
      <c r="BB88" s="93" t="str">
        <f t="shared" si="43"/>
        <v/>
      </c>
      <c r="BC88" s="111" t="str">
        <f t="shared" si="44"/>
        <v/>
      </c>
      <c r="BD88" s="110" t="str">
        <f t="shared" si="45"/>
        <v/>
      </c>
      <c r="BE88" s="107" t="str">
        <f t="shared" si="46"/>
        <v/>
      </c>
      <c r="BF88" s="107" t="str">
        <f t="shared" si="47"/>
        <v/>
      </c>
      <c r="BG88" s="110" t="str">
        <f t="shared" si="48"/>
        <v/>
      </c>
      <c r="BH88" s="108">
        <f t="shared" si="49"/>
        <v>0</v>
      </c>
      <c r="BI88" s="109" t="str">
        <f t="shared" si="50"/>
        <v/>
      </c>
      <c r="BJ88" s="110" t="str">
        <f t="shared" si="51"/>
        <v/>
      </c>
      <c r="BK88" s="107" t="str">
        <f t="shared" si="52"/>
        <v/>
      </c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</row>
    <row r="89" spans="1:84" s="5" customFormat="1" ht="17.25">
      <c r="A89" s="48"/>
      <c r="D89" s="65">
        <v>67</v>
      </c>
      <c r="E89" s="159" t="str">
        <f t="shared" si="53"/>
        <v/>
      </c>
      <c r="F89" s="167"/>
      <c r="G89" s="166"/>
      <c r="H89" s="167"/>
      <c r="I89" s="167"/>
      <c r="J89" s="167" t="str">
        <f t="shared" si="54"/>
        <v/>
      </c>
      <c r="K89" s="167" t="str">
        <f t="shared" si="54"/>
        <v/>
      </c>
      <c r="L89" s="166" t="str">
        <f t="shared" si="55"/>
        <v>　</v>
      </c>
      <c r="M89" s="121" t="str">
        <f t="shared" si="56"/>
        <v>　</v>
      </c>
      <c r="N89" s="121" t="str">
        <f t="shared" si="57"/>
        <v xml:space="preserve"> </v>
      </c>
      <c r="O89" s="22" t="str">
        <f>IF(F89="","",VLOOKUP(F89,ﾘｽﾄ!$G$3:$K$39,5,FALSE))</f>
        <v/>
      </c>
      <c r="P89" s="67"/>
      <c r="Q89" s="68" t="str">
        <f t="shared" ref="Q89:Q122" si="58">R89</f>
        <v/>
      </c>
      <c r="R89" s="69" t="str">
        <f>IF(P89="","",DATEDIF(P89,ﾘｽﾄ!$E$4,"Y"))</f>
        <v/>
      </c>
      <c r="S89" s="231">
        <f t="shared" si="36"/>
        <v>0</v>
      </c>
      <c r="T89" s="232">
        <f t="shared" si="37"/>
        <v>0</v>
      </c>
      <c r="U89" s="232">
        <f t="shared" si="38"/>
        <v>0</v>
      </c>
      <c r="V89" s="232">
        <f t="shared" si="39"/>
        <v>0</v>
      </c>
      <c r="W89" s="232">
        <f t="shared" si="40"/>
        <v>0</v>
      </c>
      <c r="X89" s="232">
        <f t="shared" si="41"/>
        <v>0</v>
      </c>
      <c r="Y89" s="18"/>
      <c r="Z89" s="21"/>
      <c r="AA89" s="189"/>
      <c r="AB89" s="184"/>
      <c r="AC89" s="18"/>
      <c r="AD89" s="21"/>
      <c r="AE89" s="21"/>
      <c r="AF89" s="21"/>
      <c r="AG89" s="77" t="str">
        <f t="shared" si="31"/>
        <v>0:00:00</v>
      </c>
      <c r="AH89" s="35">
        <v>0</v>
      </c>
      <c r="AI89" s="158" t="s">
        <v>72</v>
      </c>
      <c r="AJ89" s="36" t="s">
        <v>73</v>
      </c>
      <c r="AK89" s="35">
        <v>0</v>
      </c>
      <c r="AL89" s="158" t="s">
        <v>72</v>
      </c>
      <c r="AM89" s="36" t="s">
        <v>73</v>
      </c>
      <c r="AN89" s="36" t="s">
        <v>73</v>
      </c>
      <c r="AO89" s="79" t="str">
        <f>IFERROR(VLOOKUP(F89,ﾘｽﾄ!$G$3:$J$39,4,FALSE),"")</f>
        <v/>
      </c>
      <c r="AP89" s="81"/>
      <c r="AQ89" s="81"/>
      <c r="AR89" s="121" t="str">
        <f t="shared" si="28"/>
        <v>　</v>
      </c>
      <c r="AS89" s="81" t="str">
        <f t="shared" si="42"/>
        <v/>
      </c>
      <c r="AT89" s="81" t="str">
        <f t="shared" si="42"/>
        <v/>
      </c>
      <c r="AU89" s="121" t="str">
        <f t="shared" si="29"/>
        <v>　</v>
      </c>
      <c r="AV89" s="121" t="str">
        <f t="shared" si="30"/>
        <v xml:space="preserve"> </v>
      </c>
      <c r="AW89" s="82"/>
      <c r="AX89" s="83"/>
      <c r="AY89" s="117"/>
      <c r="AZ89" s="115"/>
      <c r="BA89" s="85"/>
      <c r="BB89" s="93" t="str">
        <f t="shared" si="43"/>
        <v/>
      </c>
      <c r="BC89" s="111" t="str">
        <f t="shared" si="44"/>
        <v/>
      </c>
      <c r="BD89" s="110" t="str">
        <f t="shared" si="45"/>
        <v/>
      </c>
      <c r="BE89" s="107" t="str">
        <f t="shared" si="46"/>
        <v/>
      </c>
      <c r="BF89" s="107" t="str">
        <f t="shared" si="47"/>
        <v/>
      </c>
      <c r="BG89" s="110" t="str">
        <f t="shared" si="48"/>
        <v/>
      </c>
      <c r="BH89" s="108">
        <f t="shared" si="49"/>
        <v>0</v>
      </c>
      <c r="BI89" s="109" t="str">
        <f t="shared" si="50"/>
        <v/>
      </c>
      <c r="BJ89" s="110" t="str">
        <f t="shared" si="51"/>
        <v/>
      </c>
      <c r="BK89" s="107" t="str">
        <f t="shared" si="52"/>
        <v/>
      </c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</row>
    <row r="90" spans="1:84" s="5" customFormat="1" ht="17.25">
      <c r="A90" s="48"/>
      <c r="D90" s="65">
        <v>68</v>
      </c>
      <c r="E90" s="159" t="str">
        <f t="shared" si="53"/>
        <v/>
      </c>
      <c r="F90" s="167"/>
      <c r="G90" s="166"/>
      <c r="H90" s="167"/>
      <c r="I90" s="167"/>
      <c r="J90" s="167" t="str">
        <f t="shared" si="54"/>
        <v/>
      </c>
      <c r="K90" s="167" t="str">
        <f t="shared" si="54"/>
        <v/>
      </c>
      <c r="L90" s="166" t="str">
        <f t="shared" si="55"/>
        <v>　</v>
      </c>
      <c r="M90" s="121" t="str">
        <f t="shared" si="56"/>
        <v>　</v>
      </c>
      <c r="N90" s="121" t="str">
        <f t="shared" si="57"/>
        <v xml:space="preserve"> </v>
      </c>
      <c r="O90" s="22" t="str">
        <f>IF(F90="","",VLOOKUP(F90,ﾘｽﾄ!$G$3:$K$39,5,FALSE))</f>
        <v/>
      </c>
      <c r="P90" s="67"/>
      <c r="Q90" s="68" t="str">
        <f t="shared" si="58"/>
        <v/>
      </c>
      <c r="R90" s="69" t="str">
        <f>IF(P90="","",DATEDIF(P90,ﾘｽﾄ!$E$4,"Y"))</f>
        <v/>
      </c>
      <c r="S90" s="231">
        <f t="shared" si="36"/>
        <v>0</v>
      </c>
      <c r="T90" s="232">
        <f t="shared" si="37"/>
        <v>0</v>
      </c>
      <c r="U90" s="232">
        <f t="shared" si="38"/>
        <v>0</v>
      </c>
      <c r="V90" s="232">
        <f t="shared" si="39"/>
        <v>0</v>
      </c>
      <c r="W90" s="232">
        <f t="shared" si="40"/>
        <v>0</v>
      </c>
      <c r="X90" s="232">
        <f t="shared" si="41"/>
        <v>0</v>
      </c>
      <c r="Y90" s="18"/>
      <c r="Z90" s="21"/>
      <c r="AA90" s="189"/>
      <c r="AB90" s="184"/>
      <c r="AC90" s="18"/>
      <c r="AD90" s="21"/>
      <c r="AE90" s="21"/>
      <c r="AF90" s="21"/>
      <c r="AG90" s="77" t="str">
        <f t="shared" si="31"/>
        <v>0:00:00</v>
      </c>
      <c r="AH90" s="35">
        <v>0</v>
      </c>
      <c r="AI90" s="158" t="s">
        <v>72</v>
      </c>
      <c r="AJ90" s="36" t="s">
        <v>73</v>
      </c>
      <c r="AK90" s="35">
        <v>0</v>
      </c>
      <c r="AL90" s="158" t="s">
        <v>72</v>
      </c>
      <c r="AM90" s="36" t="s">
        <v>73</v>
      </c>
      <c r="AN90" s="36" t="s">
        <v>73</v>
      </c>
      <c r="AO90" s="79" t="str">
        <f>IFERROR(VLOOKUP(F90,ﾘｽﾄ!$G$3:$J$39,4,FALSE),"")</f>
        <v/>
      </c>
      <c r="AP90" s="81"/>
      <c r="AQ90" s="81"/>
      <c r="AR90" s="121" t="str">
        <f t="shared" si="28"/>
        <v>　</v>
      </c>
      <c r="AS90" s="81" t="str">
        <f t="shared" si="42"/>
        <v/>
      </c>
      <c r="AT90" s="81" t="str">
        <f t="shared" si="42"/>
        <v/>
      </c>
      <c r="AU90" s="121" t="str">
        <f t="shared" si="29"/>
        <v>　</v>
      </c>
      <c r="AV90" s="121" t="str">
        <f t="shared" si="30"/>
        <v xml:space="preserve"> </v>
      </c>
      <c r="AW90" s="82"/>
      <c r="AX90" s="83"/>
      <c r="AY90" s="117"/>
      <c r="AZ90" s="115"/>
      <c r="BA90" s="85"/>
      <c r="BB90" s="93" t="str">
        <f t="shared" si="43"/>
        <v/>
      </c>
      <c r="BC90" s="111" t="str">
        <f t="shared" si="44"/>
        <v/>
      </c>
      <c r="BD90" s="110" t="str">
        <f t="shared" si="45"/>
        <v/>
      </c>
      <c r="BE90" s="107" t="str">
        <f t="shared" si="46"/>
        <v/>
      </c>
      <c r="BF90" s="107" t="str">
        <f t="shared" si="47"/>
        <v/>
      </c>
      <c r="BG90" s="110" t="str">
        <f t="shared" si="48"/>
        <v/>
      </c>
      <c r="BH90" s="108">
        <f t="shared" si="49"/>
        <v>0</v>
      </c>
      <c r="BI90" s="109" t="str">
        <f t="shared" si="50"/>
        <v/>
      </c>
      <c r="BJ90" s="110" t="str">
        <f t="shared" si="51"/>
        <v/>
      </c>
      <c r="BK90" s="107" t="str">
        <f t="shared" si="52"/>
        <v/>
      </c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</row>
    <row r="91" spans="1:84" s="5" customFormat="1" ht="17.25">
      <c r="A91" s="48"/>
      <c r="D91" s="65">
        <v>69</v>
      </c>
      <c r="E91" s="159" t="str">
        <f t="shared" si="53"/>
        <v/>
      </c>
      <c r="F91" s="167"/>
      <c r="G91" s="166"/>
      <c r="H91" s="167"/>
      <c r="I91" s="167"/>
      <c r="J91" s="167" t="str">
        <f t="shared" si="54"/>
        <v/>
      </c>
      <c r="K91" s="167" t="str">
        <f t="shared" si="54"/>
        <v/>
      </c>
      <c r="L91" s="166" t="str">
        <f t="shared" si="55"/>
        <v>　</v>
      </c>
      <c r="M91" s="121" t="str">
        <f t="shared" si="56"/>
        <v>　</v>
      </c>
      <c r="N91" s="121" t="str">
        <f t="shared" si="57"/>
        <v xml:space="preserve"> </v>
      </c>
      <c r="O91" s="22" t="str">
        <f>IF(F91="","",VLOOKUP(F91,ﾘｽﾄ!$G$3:$K$39,5,FALSE))</f>
        <v/>
      </c>
      <c r="P91" s="67"/>
      <c r="Q91" s="68" t="str">
        <f t="shared" si="58"/>
        <v/>
      </c>
      <c r="R91" s="69" t="str">
        <f>IF(P91="","",DATEDIF(P91,ﾘｽﾄ!$E$4,"Y"))</f>
        <v/>
      </c>
      <c r="S91" s="231">
        <f t="shared" si="36"/>
        <v>0</v>
      </c>
      <c r="T91" s="232">
        <f t="shared" si="37"/>
        <v>0</v>
      </c>
      <c r="U91" s="232">
        <f t="shared" si="38"/>
        <v>0</v>
      </c>
      <c r="V91" s="232">
        <f t="shared" si="39"/>
        <v>0</v>
      </c>
      <c r="W91" s="232">
        <f t="shared" si="40"/>
        <v>0</v>
      </c>
      <c r="X91" s="232">
        <f t="shared" si="41"/>
        <v>0</v>
      </c>
      <c r="Y91" s="18"/>
      <c r="Z91" s="21"/>
      <c r="AA91" s="189"/>
      <c r="AB91" s="184"/>
      <c r="AC91" s="18"/>
      <c r="AD91" s="21"/>
      <c r="AE91" s="21"/>
      <c r="AF91" s="21"/>
      <c r="AG91" s="77" t="str">
        <f t="shared" si="31"/>
        <v>0:00:00</v>
      </c>
      <c r="AH91" s="35">
        <v>0</v>
      </c>
      <c r="AI91" s="158" t="s">
        <v>72</v>
      </c>
      <c r="AJ91" s="36" t="s">
        <v>73</v>
      </c>
      <c r="AK91" s="35">
        <v>0</v>
      </c>
      <c r="AL91" s="158" t="s">
        <v>72</v>
      </c>
      <c r="AM91" s="36" t="s">
        <v>73</v>
      </c>
      <c r="AN91" s="36" t="s">
        <v>73</v>
      </c>
      <c r="AO91" s="79" t="str">
        <f>IFERROR(VLOOKUP(F91,ﾘｽﾄ!$G$3:$J$39,4,FALSE),"")</f>
        <v/>
      </c>
      <c r="AP91" s="81"/>
      <c r="AQ91" s="81"/>
      <c r="AR91" s="121" t="str">
        <f t="shared" si="28"/>
        <v>　</v>
      </c>
      <c r="AS91" s="81" t="str">
        <f t="shared" si="42"/>
        <v/>
      </c>
      <c r="AT91" s="81" t="str">
        <f t="shared" si="42"/>
        <v/>
      </c>
      <c r="AU91" s="121" t="str">
        <f t="shared" si="29"/>
        <v>　</v>
      </c>
      <c r="AV91" s="121" t="str">
        <f t="shared" si="30"/>
        <v xml:space="preserve"> </v>
      </c>
      <c r="AW91" s="82"/>
      <c r="AX91" s="83"/>
      <c r="AY91" s="117"/>
      <c r="AZ91" s="115"/>
      <c r="BA91" s="85"/>
      <c r="BB91" s="93" t="str">
        <f t="shared" si="43"/>
        <v/>
      </c>
      <c r="BC91" s="111" t="str">
        <f t="shared" si="44"/>
        <v/>
      </c>
      <c r="BD91" s="110" t="str">
        <f t="shared" si="45"/>
        <v/>
      </c>
      <c r="BE91" s="107" t="str">
        <f t="shared" si="46"/>
        <v/>
      </c>
      <c r="BF91" s="107" t="str">
        <f t="shared" si="47"/>
        <v/>
      </c>
      <c r="BG91" s="110" t="str">
        <f t="shared" si="48"/>
        <v/>
      </c>
      <c r="BH91" s="108">
        <f t="shared" si="49"/>
        <v>0</v>
      </c>
      <c r="BI91" s="109" t="str">
        <f t="shared" si="50"/>
        <v/>
      </c>
      <c r="BJ91" s="110" t="str">
        <f t="shared" si="51"/>
        <v/>
      </c>
      <c r="BK91" s="107" t="str">
        <f t="shared" si="52"/>
        <v/>
      </c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</row>
    <row r="92" spans="1:84" s="5" customFormat="1" ht="17.25">
      <c r="A92" s="48"/>
      <c r="D92" s="65">
        <v>70</v>
      </c>
      <c r="E92" s="159" t="str">
        <f t="shared" si="53"/>
        <v/>
      </c>
      <c r="F92" s="167"/>
      <c r="G92" s="166"/>
      <c r="H92" s="167"/>
      <c r="I92" s="167"/>
      <c r="J92" s="167" t="str">
        <f t="shared" si="54"/>
        <v/>
      </c>
      <c r="K92" s="167" t="str">
        <f t="shared" si="54"/>
        <v/>
      </c>
      <c r="L92" s="166" t="str">
        <f t="shared" si="55"/>
        <v>　</v>
      </c>
      <c r="M92" s="121" t="str">
        <f t="shared" si="56"/>
        <v>　</v>
      </c>
      <c r="N92" s="121" t="str">
        <f t="shared" si="57"/>
        <v xml:space="preserve"> </v>
      </c>
      <c r="O92" s="22" t="str">
        <f>IF(F92="","",VLOOKUP(F92,ﾘｽﾄ!$G$3:$K$39,5,FALSE))</f>
        <v/>
      </c>
      <c r="P92" s="67"/>
      <c r="Q92" s="68" t="str">
        <f t="shared" si="58"/>
        <v/>
      </c>
      <c r="R92" s="69" t="str">
        <f>IF(P92="","",DATEDIF(P92,ﾘｽﾄ!$E$4,"Y"))</f>
        <v/>
      </c>
      <c r="S92" s="231">
        <f t="shared" si="36"/>
        <v>0</v>
      </c>
      <c r="T92" s="232">
        <f t="shared" si="37"/>
        <v>0</v>
      </c>
      <c r="U92" s="232">
        <f t="shared" si="38"/>
        <v>0</v>
      </c>
      <c r="V92" s="232">
        <f t="shared" si="39"/>
        <v>0</v>
      </c>
      <c r="W92" s="232">
        <f t="shared" si="40"/>
        <v>0</v>
      </c>
      <c r="X92" s="232">
        <f t="shared" si="41"/>
        <v>0</v>
      </c>
      <c r="Y92" s="18"/>
      <c r="Z92" s="21"/>
      <c r="AA92" s="189"/>
      <c r="AB92" s="184"/>
      <c r="AC92" s="18"/>
      <c r="AD92" s="21"/>
      <c r="AE92" s="21"/>
      <c r="AF92" s="21"/>
      <c r="AG92" s="77" t="str">
        <f t="shared" si="31"/>
        <v>0:00:00</v>
      </c>
      <c r="AH92" s="35">
        <v>0</v>
      </c>
      <c r="AI92" s="158" t="s">
        <v>72</v>
      </c>
      <c r="AJ92" s="36" t="s">
        <v>73</v>
      </c>
      <c r="AK92" s="35">
        <v>0</v>
      </c>
      <c r="AL92" s="158" t="s">
        <v>72</v>
      </c>
      <c r="AM92" s="36" t="s">
        <v>73</v>
      </c>
      <c r="AN92" s="36" t="s">
        <v>73</v>
      </c>
      <c r="AO92" s="79" t="str">
        <f>IFERROR(VLOOKUP(F92,ﾘｽﾄ!$G$3:$J$39,4,FALSE),"")</f>
        <v/>
      </c>
      <c r="AP92" s="81"/>
      <c r="AQ92" s="81"/>
      <c r="AR92" s="121" t="str">
        <f t="shared" si="28"/>
        <v>　</v>
      </c>
      <c r="AS92" s="81" t="str">
        <f t="shared" si="42"/>
        <v/>
      </c>
      <c r="AT92" s="81" t="str">
        <f t="shared" si="42"/>
        <v/>
      </c>
      <c r="AU92" s="121" t="str">
        <f t="shared" si="29"/>
        <v>　</v>
      </c>
      <c r="AV92" s="121" t="str">
        <f t="shared" si="30"/>
        <v xml:space="preserve"> </v>
      </c>
      <c r="AW92" s="82"/>
      <c r="AX92" s="83"/>
      <c r="AY92" s="117"/>
      <c r="AZ92" s="115"/>
      <c r="BA92" s="85"/>
      <c r="BB92" s="93" t="str">
        <f t="shared" si="43"/>
        <v/>
      </c>
      <c r="BC92" s="111" t="str">
        <f t="shared" si="44"/>
        <v/>
      </c>
      <c r="BD92" s="110" t="str">
        <f t="shared" si="45"/>
        <v/>
      </c>
      <c r="BE92" s="107" t="str">
        <f t="shared" si="46"/>
        <v/>
      </c>
      <c r="BF92" s="107" t="str">
        <f t="shared" si="47"/>
        <v/>
      </c>
      <c r="BG92" s="110" t="str">
        <f t="shared" si="48"/>
        <v/>
      </c>
      <c r="BH92" s="108">
        <f t="shared" si="49"/>
        <v>0</v>
      </c>
      <c r="BI92" s="109" t="str">
        <f t="shared" si="50"/>
        <v/>
      </c>
      <c r="BJ92" s="110" t="str">
        <f t="shared" si="51"/>
        <v/>
      </c>
      <c r="BK92" s="107" t="str">
        <f t="shared" si="52"/>
        <v/>
      </c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</row>
    <row r="93" spans="1:84" s="5" customFormat="1" ht="17.25">
      <c r="A93" s="48"/>
      <c r="D93" s="65">
        <v>71</v>
      </c>
      <c r="E93" s="159" t="str">
        <f t="shared" si="53"/>
        <v/>
      </c>
      <c r="F93" s="167"/>
      <c r="G93" s="166"/>
      <c r="H93" s="167"/>
      <c r="I93" s="167"/>
      <c r="J93" s="167" t="str">
        <f t="shared" si="54"/>
        <v/>
      </c>
      <c r="K93" s="167" t="str">
        <f t="shared" si="54"/>
        <v/>
      </c>
      <c r="L93" s="166" t="str">
        <f t="shared" si="55"/>
        <v>　</v>
      </c>
      <c r="M93" s="121" t="str">
        <f t="shared" si="56"/>
        <v>　</v>
      </c>
      <c r="N93" s="121" t="str">
        <f t="shared" si="57"/>
        <v xml:space="preserve"> </v>
      </c>
      <c r="O93" s="22" t="str">
        <f>IF(F93="","",VLOOKUP(F93,ﾘｽﾄ!$G$3:$K$39,5,FALSE))</f>
        <v/>
      </c>
      <c r="P93" s="67"/>
      <c r="Q93" s="68" t="str">
        <f t="shared" si="58"/>
        <v/>
      </c>
      <c r="R93" s="69" t="str">
        <f>IF(P93="","",DATEDIF(P93,ﾘｽﾄ!$E$4,"Y"))</f>
        <v/>
      </c>
      <c r="S93" s="231">
        <f t="shared" si="36"/>
        <v>0</v>
      </c>
      <c r="T93" s="232">
        <f t="shared" si="37"/>
        <v>0</v>
      </c>
      <c r="U93" s="232">
        <f t="shared" si="38"/>
        <v>0</v>
      </c>
      <c r="V93" s="232">
        <f t="shared" si="39"/>
        <v>0</v>
      </c>
      <c r="W93" s="232">
        <f t="shared" si="40"/>
        <v>0</v>
      </c>
      <c r="X93" s="232">
        <f t="shared" si="41"/>
        <v>0</v>
      </c>
      <c r="Y93" s="18"/>
      <c r="Z93" s="21"/>
      <c r="AA93" s="189"/>
      <c r="AB93" s="184"/>
      <c r="AC93" s="18"/>
      <c r="AD93" s="21"/>
      <c r="AE93" s="21"/>
      <c r="AF93" s="21"/>
      <c r="AG93" s="77" t="str">
        <f t="shared" si="31"/>
        <v>0:00:00</v>
      </c>
      <c r="AH93" s="35">
        <v>0</v>
      </c>
      <c r="AI93" s="158" t="s">
        <v>72</v>
      </c>
      <c r="AJ93" s="36" t="s">
        <v>73</v>
      </c>
      <c r="AK93" s="35">
        <v>0</v>
      </c>
      <c r="AL93" s="158" t="s">
        <v>72</v>
      </c>
      <c r="AM93" s="36" t="s">
        <v>73</v>
      </c>
      <c r="AN93" s="36" t="s">
        <v>73</v>
      </c>
      <c r="AO93" s="79" t="str">
        <f>IFERROR(VLOOKUP(F93,ﾘｽﾄ!$G$3:$J$39,4,FALSE),"")</f>
        <v/>
      </c>
      <c r="AP93" s="81"/>
      <c r="AQ93" s="81"/>
      <c r="AR93" s="121" t="str">
        <f t="shared" si="28"/>
        <v>　</v>
      </c>
      <c r="AS93" s="81" t="str">
        <f t="shared" si="42"/>
        <v/>
      </c>
      <c r="AT93" s="81" t="str">
        <f t="shared" si="42"/>
        <v/>
      </c>
      <c r="AU93" s="121" t="str">
        <f t="shared" si="29"/>
        <v>　</v>
      </c>
      <c r="AV93" s="121" t="str">
        <f t="shared" si="30"/>
        <v xml:space="preserve"> </v>
      </c>
      <c r="AW93" s="82"/>
      <c r="AX93" s="83"/>
      <c r="AY93" s="117"/>
      <c r="AZ93" s="115"/>
      <c r="BA93" s="85"/>
      <c r="BB93" s="93" t="str">
        <f t="shared" si="43"/>
        <v/>
      </c>
      <c r="BC93" s="111" t="str">
        <f t="shared" si="44"/>
        <v/>
      </c>
      <c r="BD93" s="110" t="str">
        <f t="shared" si="45"/>
        <v/>
      </c>
      <c r="BE93" s="107" t="str">
        <f t="shared" si="46"/>
        <v/>
      </c>
      <c r="BF93" s="107" t="str">
        <f t="shared" si="47"/>
        <v/>
      </c>
      <c r="BG93" s="110" t="str">
        <f t="shared" si="48"/>
        <v/>
      </c>
      <c r="BH93" s="108">
        <f t="shared" si="49"/>
        <v>0</v>
      </c>
      <c r="BI93" s="109" t="str">
        <f t="shared" si="50"/>
        <v/>
      </c>
      <c r="BJ93" s="110" t="str">
        <f t="shared" si="51"/>
        <v/>
      </c>
      <c r="BK93" s="107" t="str">
        <f t="shared" si="52"/>
        <v/>
      </c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</row>
    <row r="94" spans="1:84" s="5" customFormat="1" ht="17.25">
      <c r="A94" s="48"/>
      <c r="D94" s="65">
        <v>72</v>
      </c>
      <c r="E94" s="159" t="str">
        <f t="shared" si="53"/>
        <v/>
      </c>
      <c r="F94" s="167"/>
      <c r="G94" s="166"/>
      <c r="H94" s="167"/>
      <c r="I94" s="167"/>
      <c r="J94" s="167" t="str">
        <f t="shared" si="54"/>
        <v/>
      </c>
      <c r="K94" s="167" t="str">
        <f t="shared" si="54"/>
        <v/>
      </c>
      <c r="L94" s="166" t="str">
        <f t="shared" si="55"/>
        <v>　</v>
      </c>
      <c r="M94" s="121" t="str">
        <f t="shared" si="56"/>
        <v>　</v>
      </c>
      <c r="N94" s="121" t="str">
        <f t="shared" si="57"/>
        <v xml:space="preserve"> </v>
      </c>
      <c r="O94" s="22" t="str">
        <f>IF(F94="","",VLOOKUP(F94,ﾘｽﾄ!$G$3:$K$39,5,FALSE))</f>
        <v/>
      </c>
      <c r="P94" s="67"/>
      <c r="Q94" s="68" t="str">
        <f t="shared" si="58"/>
        <v/>
      </c>
      <c r="R94" s="69" t="str">
        <f>IF(P94="","",DATEDIF(P94,ﾘｽﾄ!$E$4,"Y"))</f>
        <v/>
      </c>
      <c r="S94" s="231">
        <f t="shared" si="36"/>
        <v>0</v>
      </c>
      <c r="T94" s="232">
        <f t="shared" si="37"/>
        <v>0</v>
      </c>
      <c r="U94" s="232">
        <f t="shared" si="38"/>
        <v>0</v>
      </c>
      <c r="V94" s="232">
        <f t="shared" si="39"/>
        <v>0</v>
      </c>
      <c r="W94" s="232">
        <f t="shared" si="40"/>
        <v>0</v>
      </c>
      <c r="X94" s="232">
        <f t="shared" si="41"/>
        <v>0</v>
      </c>
      <c r="Y94" s="18"/>
      <c r="Z94" s="21"/>
      <c r="AA94" s="189"/>
      <c r="AB94" s="184"/>
      <c r="AC94" s="18"/>
      <c r="AD94" s="21"/>
      <c r="AE94" s="21"/>
      <c r="AF94" s="21"/>
      <c r="AG94" s="77" t="str">
        <f t="shared" si="31"/>
        <v>0:00:00</v>
      </c>
      <c r="AH94" s="35">
        <v>0</v>
      </c>
      <c r="AI94" s="158" t="s">
        <v>72</v>
      </c>
      <c r="AJ94" s="36" t="s">
        <v>73</v>
      </c>
      <c r="AK94" s="35">
        <v>0</v>
      </c>
      <c r="AL94" s="158" t="s">
        <v>72</v>
      </c>
      <c r="AM94" s="36" t="s">
        <v>73</v>
      </c>
      <c r="AN94" s="36" t="s">
        <v>73</v>
      </c>
      <c r="AO94" s="79" t="str">
        <f>IFERROR(VLOOKUP(F94,ﾘｽﾄ!$G$3:$J$39,4,FALSE),"")</f>
        <v/>
      </c>
      <c r="AP94" s="81"/>
      <c r="AQ94" s="81"/>
      <c r="AR94" s="121" t="str">
        <f t="shared" si="28"/>
        <v>　</v>
      </c>
      <c r="AS94" s="81" t="str">
        <f t="shared" si="42"/>
        <v/>
      </c>
      <c r="AT94" s="81" t="str">
        <f t="shared" si="42"/>
        <v/>
      </c>
      <c r="AU94" s="121" t="str">
        <f t="shared" si="29"/>
        <v>　</v>
      </c>
      <c r="AV94" s="121" t="str">
        <f t="shared" si="30"/>
        <v xml:space="preserve"> </v>
      </c>
      <c r="AW94" s="82"/>
      <c r="AX94" s="83"/>
      <c r="AY94" s="117"/>
      <c r="AZ94" s="115"/>
      <c r="BA94" s="85"/>
      <c r="BB94" s="93" t="str">
        <f t="shared" si="43"/>
        <v/>
      </c>
      <c r="BC94" s="111" t="str">
        <f t="shared" si="44"/>
        <v/>
      </c>
      <c r="BD94" s="110" t="str">
        <f t="shared" si="45"/>
        <v/>
      </c>
      <c r="BE94" s="107" t="str">
        <f t="shared" si="46"/>
        <v/>
      </c>
      <c r="BF94" s="107" t="str">
        <f t="shared" si="47"/>
        <v/>
      </c>
      <c r="BG94" s="110" t="str">
        <f t="shared" si="48"/>
        <v/>
      </c>
      <c r="BH94" s="108">
        <f t="shared" si="49"/>
        <v>0</v>
      </c>
      <c r="BI94" s="109" t="str">
        <f t="shared" si="50"/>
        <v/>
      </c>
      <c r="BJ94" s="110" t="str">
        <f t="shared" si="51"/>
        <v/>
      </c>
      <c r="BK94" s="107" t="str">
        <f t="shared" si="52"/>
        <v/>
      </c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</row>
    <row r="95" spans="1:84" s="5" customFormat="1" ht="17.25">
      <c r="A95" s="48"/>
      <c r="D95" s="65">
        <v>73</v>
      </c>
      <c r="E95" s="159" t="str">
        <f t="shared" si="53"/>
        <v/>
      </c>
      <c r="F95" s="167"/>
      <c r="G95" s="166"/>
      <c r="H95" s="167"/>
      <c r="I95" s="167"/>
      <c r="J95" s="167" t="str">
        <f t="shared" si="54"/>
        <v/>
      </c>
      <c r="K95" s="167" t="str">
        <f t="shared" si="54"/>
        <v/>
      </c>
      <c r="L95" s="166" t="str">
        <f t="shared" si="55"/>
        <v>　</v>
      </c>
      <c r="M95" s="121" t="str">
        <f t="shared" si="56"/>
        <v>　</v>
      </c>
      <c r="N95" s="121" t="str">
        <f t="shared" si="57"/>
        <v xml:space="preserve"> </v>
      </c>
      <c r="O95" s="22" t="str">
        <f>IF(F95="","",VLOOKUP(F95,ﾘｽﾄ!$G$3:$K$39,5,FALSE))</f>
        <v/>
      </c>
      <c r="P95" s="67"/>
      <c r="Q95" s="68" t="str">
        <f t="shared" si="58"/>
        <v/>
      </c>
      <c r="R95" s="69" t="str">
        <f>IF(P95="","",DATEDIF(P95,ﾘｽﾄ!$E$4,"Y"))</f>
        <v/>
      </c>
      <c r="S95" s="231">
        <f t="shared" si="36"/>
        <v>0</v>
      </c>
      <c r="T95" s="232">
        <f t="shared" si="37"/>
        <v>0</v>
      </c>
      <c r="U95" s="232">
        <f t="shared" si="38"/>
        <v>0</v>
      </c>
      <c r="V95" s="232">
        <f t="shared" si="39"/>
        <v>0</v>
      </c>
      <c r="W95" s="232">
        <f t="shared" si="40"/>
        <v>0</v>
      </c>
      <c r="X95" s="232">
        <f t="shared" si="41"/>
        <v>0</v>
      </c>
      <c r="Y95" s="18"/>
      <c r="Z95" s="21"/>
      <c r="AA95" s="189"/>
      <c r="AB95" s="184"/>
      <c r="AC95" s="18"/>
      <c r="AD95" s="21"/>
      <c r="AE95" s="21"/>
      <c r="AF95" s="21"/>
      <c r="AG95" s="77" t="str">
        <f t="shared" si="31"/>
        <v>0:00:00</v>
      </c>
      <c r="AH95" s="35">
        <v>0</v>
      </c>
      <c r="AI95" s="158" t="s">
        <v>72</v>
      </c>
      <c r="AJ95" s="36" t="s">
        <v>73</v>
      </c>
      <c r="AK95" s="35">
        <v>0</v>
      </c>
      <c r="AL95" s="158" t="s">
        <v>72</v>
      </c>
      <c r="AM95" s="36" t="s">
        <v>73</v>
      </c>
      <c r="AN95" s="36" t="s">
        <v>73</v>
      </c>
      <c r="AO95" s="79" t="str">
        <f>IFERROR(VLOOKUP(F95,ﾘｽﾄ!$G$3:$J$39,4,FALSE),"")</f>
        <v/>
      </c>
      <c r="AP95" s="81"/>
      <c r="AQ95" s="81"/>
      <c r="AR95" s="121" t="str">
        <f t="shared" ref="AR95:AR122" si="59">CONCATENATE(AP95,"　",AQ95)</f>
        <v>　</v>
      </c>
      <c r="AS95" s="81" t="str">
        <f t="shared" si="42"/>
        <v/>
      </c>
      <c r="AT95" s="81" t="str">
        <f t="shared" si="42"/>
        <v/>
      </c>
      <c r="AU95" s="121" t="str">
        <f t="shared" ref="AU95:AU122" si="60">CONCATENATE(AS95,"　",AT95)</f>
        <v>　</v>
      </c>
      <c r="AV95" s="121" t="str">
        <f t="shared" ref="AV95:AV122" si="61">ASC(AU95)</f>
        <v xml:space="preserve"> </v>
      </c>
      <c r="AW95" s="82"/>
      <c r="AX95" s="83"/>
      <c r="AY95" s="117"/>
      <c r="AZ95" s="115"/>
      <c r="BA95" s="85"/>
      <c r="BB95" s="93" t="str">
        <f t="shared" si="43"/>
        <v/>
      </c>
      <c r="BC95" s="111" t="str">
        <f t="shared" si="44"/>
        <v/>
      </c>
      <c r="BD95" s="110" t="str">
        <f t="shared" si="45"/>
        <v/>
      </c>
      <c r="BE95" s="107" t="str">
        <f t="shared" si="46"/>
        <v/>
      </c>
      <c r="BF95" s="107" t="str">
        <f t="shared" si="47"/>
        <v/>
      </c>
      <c r="BG95" s="110" t="str">
        <f t="shared" si="48"/>
        <v/>
      </c>
      <c r="BH95" s="108">
        <f t="shared" si="49"/>
        <v>0</v>
      </c>
      <c r="BI95" s="109" t="str">
        <f t="shared" si="50"/>
        <v/>
      </c>
      <c r="BJ95" s="110" t="str">
        <f t="shared" si="51"/>
        <v/>
      </c>
      <c r="BK95" s="107" t="str">
        <f t="shared" si="52"/>
        <v/>
      </c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</row>
    <row r="96" spans="1:84" s="5" customFormat="1" ht="17.25">
      <c r="A96" s="48"/>
      <c r="D96" s="65">
        <v>74</v>
      </c>
      <c r="E96" s="159" t="str">
        <f t="shared" si="53"/>
        <v/>
      </c>
      <c r="F96" s="167"/>
      <c r="G96" s="166"/>
      <c r="H96" s="167"/>
      <c r="I96" s="167"/>
      <c r="J96" s="167" t="str">
        <f t="shared" si="54"/>
        <v/>
      </c>
      <c r="K96" s="167" t="str">
        <f t="shared" si="54"/>
        <v/>
      </c>
      <c r="L96" s="166" t="str">
        <f t="shared" si="55"/>
        <v>　</v>
      </c>
      <c r="M96" s="121" t="str">
        <f t="shared" si="56"/>
        <v>　</v>
      </c>
      <c r="N96" s="121" t="str">
        <f t="shared" si="57"/>
        <v xml:space="preserve"> </v>
      </c>
      <c r="O96" s="22" t="str">
        <f>IF(F96="","",VLOOKUP(F96,ﾘｽﾄ!$G$3:$K$39,5,FALSE))</f>
        <v/>
      </c>
      <c r="P96" s="67"/>
      <c r="Q96" s="68" t="str">
        <f t="shared" si="58"/>
        <v/>
      </c>
      <c r="R96" s="69" t="str">
        <f>IF(P96="","",DATEDIF(P96,ﾘｽﾄ!$E$4,"Y"))</f>
        <v/>
      </c>
      <c r="S96" s="231">
        <f t="shared" si="36"/>
        <v>0</v>
      </c>
      <c r="T96" s="232">
        <f t="shared" si="37"/>
        <v>0</v>
      </c>
      <c r="U96" s="232">
        <f t="shared" si="38"/>
        <v>0</v>
      </c>
      <c r="V96" s="232">
        <f t="shared" si="39"/>
        <v>0</v>
      </c>
      <c r="W96" s="232">
        <f t="shared" si="40"/>
        <v>0</v>
      </c>
      <c r="X96" s="232">
        <f t="shared" si="41"/>
        <v>0</v>
      </c>
      <c r="Y96" s="18"/>
      <c r="Z96" s="21"/>
      <c r="AA96" s="189"/>
      <c r="AB96" s="184"/>
      <c r="AC96" s="18"/>
      <c r="AD96" s="21"/>
      <c r="AE96" s="21"/>
      <c r="AF96" s="21"/>
      <c r="AG96" s="77" t="str">
        <f t="shared" si="31"/>
        <v>0:00:00</v>
      </c>
      <c r="AH96" s="35">
        <v>0</v>
      </c>
      <c r="AI96" s="158" t="s">
        <v>72</v>
      </c>
      <c r="AJ96" s="36" t="s">
        <v>73</v>
      </c>
      <c r="AK96" s="35">
        <v>0</v>
      </c>
      <c r="AL96" s="158" t="s">
        <v>72</v>
      </c>
      <c r="AM96" s="36" t="s">
        <v>73</v>
      </c>
      <c r="AN96" s="36" t="s">
        <v>73</v>
      </c>
      <c r="AO96" s="79" t="str">
        <f>IFERROR(VLOOKUP(F96,ﾘｽﾄ!$G$3:$J$39,4,FALSE),"")</f>
        <v/>
      </c>
      <c r="AP96" s="81"/>
      <c r="AQ96" s="81"/>
      <c r="AR96" s="121" t="str">
        <f t="shared" si="59"/>
        <v>　</v>
      </c>
      <c r="AS96" s="81" t="str">
        <f t="shared" si="42"/>
        <v/>
      </c>
      <c r="AT96" s="81" t="str">
        <f t="shared" si="42"/>
        <v/>
      </c>
      <c r="AU96" s="121" t="str">
        <f t="shared" si="60"/>
        <v>　</v>
      </c>
      <c r="AV96" s="121" t="str">
        <f t="shared" si="61"/>
        <v xml:space="preserve"> </v>
      </c>
      <c r="AW96" s="82"/>
      <c r="AX96" s="83"/>
      <c r="AY96" s="117"/>
      <c r="AZ96" s="115"/>
      <c r="BA96" s="85"/>
      <c r="BB96" s="93" t="str">
        <f t="shared" si="43"/>
        <v/>
      </c>
      <c r="BC96" s="111" t="str">
        <f t="shared" si="44"/>
        <v/>
      </c>
      <c r="BD96" s="110" t="str">
        <f t="shared" si="45"/>
        <v/>
      </c>
      <c r="BE96" s="107" t="str">
        <f t="shared" si="46"/>
        <v/>
      </c>
      <c r="BF96" s="107" t="str">
        <f t="shared" si="47"/>
        <v/>
      </c>
      <c r="BG96" s="110" t="str">
        <f t="shared" si="48"/>
        <v/>
      </c>
      <c r="BH96" s="108">
        <f t="shared" si="49"/>
        <v>0</v>
      </c>
      <c r="BI96" s="109" t="str">
        <f t="shared" si="50"/>
        <v/>
      </c>
      <c r="BJ96" s="110" t="str">
        <f t="shared" si="51"/>
        <v/>
      </c>
      <c r="BK96" s="107" t="str">
        <f t="shared" si="52"/>
        <v/>
      </c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</row>
    <row r="97" spans="1:84" s="5" customFormat="1" ht="17.25">
      <c r="A97" s="48"/>
      <c r="D97" s="65">
        <v>75</v>
      </c>
      <c r="E97" s="159" t="str">
        <f t="shared" si="53"/>
        <v/>
      </c>
      <c r="F97" s="167"/>
      <c r="G97" s="166"/>
      <c r="H97" s="167"/>
      <c r="I97" s="167"/>
      <c r="J97" s="167" t="str">
        <f t="shared" si="54"/>
        <v/>
      </c>
      <c r="K97" s="167" t="str">
        <f t="shared" si="54"/>
        <v/>
      </c>
      <c r="L97" s="166" t="str">
        <f t="shared" si="55"/>
        <v>　</v>
      </c>
      <c r="M97" s="121" t="str">
        <f t="shared" si="56"/>
        <v>　</v>
      </c>
      <c r="N97" s="121" t="str">
        <f t="shared" si="57"/>
        <v xml:space="preserve"> </v>
      </c>
      <c r="O97" s="22" t="str">
        <f>IF(F97="","",VLOOKUP(F97,ﾘｽﾄ!$G$3:$K$39,5,FALSE))</f>
        <v/>
      </c>
      <c r="P97" s="67"/>
      <c r="Q97" s="68" t="str">
        <f t="shared" si="58"/>
        <v/>
      </c>
      <c r="R97" s="69" t="str">
        <f>IF(P97="","",DATEDIF(P97,ﾘｽﾄ!$E$4,"Y"))</f>
        <v/>
      </c>
      <c r="S97" s="231">
        <f t="shared" si="36"/>
        <v>0</v>
      </c>
      <c r="T97" s="232">
        <f t="shared" si="37"/>
        <v>0</v>
      </c>
      <c r="U97" s="232">
        <f t="shared" si="38"/>
        <v>0</v>
      </c>
      <c r="V97" s="232">
        <f t="shared" si="39"/>
        <v>0</v>
      </c>
      <c r="W97" s="232">
        <f t="shared" si="40"/>
        <v>0</v>
      </c>
      <c r="X97" s="232">
        <f t="shared" si="41"/>
        <v>0</v>
      </c>
      <c r="Y97" s="18"/>
      <c r="Z97" s="21"/>
      <c r="AA97" s="189"/>
      <c r="AB97" s="184"/>
      <c r="AC97" s="18"/>
      <c r="AD97" s="21"/>
      <c r="AE97" s="21"/>
      <c r="AF97" s="21"/>
      <c r="AG97" s="77" t="str">
        <f t="shared" si="31"/>
        <v>0:00:00</v>
      </c>
      <c r="AH97" s="35">
        <v>0</v>
      </c>
      <c r="AI97" s="158" t="s">
        <v>72</v>
      </c>
      <c r="AJ97" s="36" t="s">
        <v>73</v>
      </c>
      <c r="AK97" s="35">
        <v>0</v>
      </c>
      <c r="AL97" s="158" t="s">
        <v>72</v>
      </c>
      <c r="AM97" s="36" t="s">
        <v>73</v>
      </c>
      <c r="AN97" s="36" t="s">
        <v>73</v>
      </c>
      <c r="AO97" s="79" t="str">
        <f>IFERROR(VLOOKUP(F97,ﾘｽﾄ!$G$3:$J$39,4,FALSE),"")</f>
        <v/>
      </c>
      <c r="AP97" s="81"/>
      <c r="AQ97" s="81"/>
      <c r="AR97" s="121" t="str">
        <f t="shared" si="59"/>
        <v>　</v>
      </c>
      <c r="AS97" s="81" t="str">
        <f t="shared" si="42"/>
        <v/>
      </c>
      <c r="AT97" s="81" t="str">
        <f t="shared" si="42"/>
        <v/>
      </c>
      <c r="AU97" s="121" t="str">
        <f t="shared" si="60"/>
        <v>　</v>
      </c>
      <c r="AV97" s="121" t="str">
        <f t="shared" si="61"/>
        <v xml:space="preserve"> </v>
      </c>
      <c r="AW97" s="82"/>
      <c r="AX97" s="83"/>
      <c r="AY97" s="117"/>
      <c r="AZ97" s="115"/>
      <c r="BA97" s="85"/>
      <c r="BB97" s="93" t="str">
        <f t="shared" si="43"/>
        <v/>
      </c>
      <c r="BC97" s="111" t="str">
        <f t="shared" si="44"/>
        <v/>
      </c>
      <c r="BD97" s="110" t="str">
        <f t="shared" si="45"/>
        <v/>
      </c>
      <c r="BE97" s="107" t="str">
        <f t="shared" si="46"/>
        <v/>
      </c>
      <c r="BF97" s="107" t="str">
        <f t="shared" si="47"/>
        <v/>
      </c>
      <c r="BG97" s="110" t="str">
        <f t="shared" si="48"/>
        <v/>
      </c>
      <c r="BH97" s="108">
        <f t="shared" si="49"/>
        <v>0</v>
      </c>
      <c r="BI97" s="109" t="str">
        <f t="shared" si="50"/>
        <v/>
      </c>
      <c r="BJ97" s="110" t="str">
        <f t="shared" si="51"/>
        <v/>
      </c>
      <c r="BK97" s="107" t="str">
        <f t="shared" si="52"/>
        <v/>
      </c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</row>
    <row r="98" spans="1:84" s="5" customFormat="1" ht="17.25">
      <c r="A98" s="48"/>
      <c r="D98" s="65">
        <v>76</v>
      </c>
      <c r="E98" s="159" t="str">
        <f t="shared" si="53"/>
        <v/>
      </c>
      <c r="F98" s="167"/>
      <c r="G98" s="166"/>
      <c r="H98" s="167"/>
      <c r="I98" s="167"/>
      <c r="J98" s="167" t="str">
        <f t="shared" si="54"/>
        <v/>
      </c>
      <c r="K98" s="167" t="str">
        <f t="shared" si="54"/>
        <v/>
      </c>
      <c r="L98" s="166" t="str">
        <f t="shared" si="55"/>
        <v>　</v>
      </c>
      <c r="M98" s="121" t="str">
        <f t="shared" si="56"/>
        <v>　</v>
      </c>
      <c r="N98" s="121" t="str">
        <f t="shared" si="57"/>
        <v xml:space="preserve"> </v>
      </c>
      <c r="O98" s="22" t="str">
        <f>IF(F98="","",VLOOKUP(F98,ﾘｽﾄ!$G$3:$K$39,5,FALSE))</f>
        <v/>
      </c>
      <c r="P98" s="67"/>
      <c r="Q98" s="68" t="str">
        <f t="shared" si="58"/>
        <v/>
      </c>
      <c r="R98" s="69" t="str">
        <f>IF(P98="","",DATEDIF(P98,ﾘｽﾄ!$E$4,"Y"))</f>
        <v/>
      </c>
      <c r="S98" s="231">
        <f t="shared" si="36"/>
        <v>0</v>
      </c>
      <c r="T98" s="232">
        <f t="shared" si="37"/>
        <v>0</v>
      </c>
      <c r="U98" s="232">
        <f t="shared" si="38"/>
        <v>0</v>
      </c>
      <c r="V98" s="232">
        <f t="shared" si="39"/>
        <v>0</v>
      </c>
      <c r="W98" s="232">
        <f t="shared" si="40"/>
        <v>0</v>
      </c>
      <c r="X98" s="232">
        <f t="shared" si="41"/>
        <v>0</v>
      </c>
      <c r="Y98" s="18"/>
      <c r="Z98" s="21"/>
      <c r="AA98" s="189"/>
      <c r="AB98" s="184"/>
      <c r="AC98" s="18"/>
      <c r="AD98" s="21"/>
      <c r="AE98" s="21"/>
      <c r="AF98" s="21"/>
      <c r="AG98" s="77" t="str">
        <f t="shared" si="31"/>
        <v>0:00:00</v>
      </c>
      <c r="AH98" s="35">
        <v>0</v>
      </c>
      <c r="AI98" s="158" t="s">
        <v>72</v>
      </c>
      <c r="AJ98" s="36" t="s">
        <v>73</v>
      </c>
      <c r="AK98" s="35">
        <v>0</v>
      </c>
      <c r="AL98" s="158" t="s">
        <v>72</v>
      </c>
      <c r="AM98" s="36" t="s">
        <v>73</v>
      </c>
      <c r="AN98" s="36" t="s">
        <v>73</v>
      </c>
      <c r="AO98" s="79" t="str">
        <f>IFERROR(VLOOKUP(F98,ﾘｽﾄ!$G$3:$J$39,4,FALSE),"")</f>
        <v/>
      </c>
      <c r="AP98" s="81"/>
      <c r="AQ98" s="81"/>
      <c r="AR98" s="121" t="str">
        <f t="shared" si="59"/>
        <v>　</v>
      </c>
      <c r="AS98" s="81" t="str">
        <f t="shared" si="42"/>
        <v/>
      </c>
      <c r="AT98" s="81" t="str">
        <f t="shared" si="42"/>
        <v/>
      </c>
      <c r="AU98" s="121" t="str">
        <f t="shared" si="60"/>
        <v>　</v>
      </c>
      <c r="AV98" s="121" t="str">
        <f t="shared" si="61"/>
        <v xml:space="preserve"> </v>
      </c>
      <c r="AW98" s="82"/>
      <c r="AX98" s="83"/>
      <c r="AY98" s="117"/>
      <c r="AZ98" s="115"/>
      <c r="BA98" s="85"/>
      <c r="BB98" s="93" t="str">
        <f t="shared" si="43"/>
        <v/>
      </c>
      <c r="BC98" s="111" t="str">
        <f t="shared" si="44"/>
        <v/>
      </c>
      <c r="BD98" s="110" t="str">
        <f t="shared" si="45"/>
        <v/>
      </c>
      <c r="BE98" s="107" t="str">
        <f t="shared" si="46"/>
        <v/>
      </c>
      <c r="BF98" s="107" t="str">
        <f t="shared" si="47"/>
        <v/>
      </c>
      <c r="BG98" s="110" t="str">
        <f t="shared" si="48"/>
        <v/>
      </c>
      <c r="BH98" s="108">
        <f t="shared" si="49"/>
        <v>0</v>
      </c>
      <c r="BI98" s="109" t="str">
        <f t="shared" si="50"/>
        <v/>
      </c>
      <c r="BJ98" s="110" t="str">
        <f t="shared" si="51"/>
        <v/>
      </c>
      <c r="BK98" s="107" t="str">
        <f t="shared" si="52"/>
        <v/>
      </c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</row>
    <row r="99" spans="1:84" s="5" customFormat="1" ht="17.25">
      <c r="A99" s="48"/>
      <c r="D99" s="65">
        <v>77</v>
      </c>
      <c r="E99" s="159" t="str">
        <f t="shared" si="53"/>
        <v/>
      </c>
      <c r="F99" s="167"/>
      <c r="G99" s="166"/>
      <c r="H99" s="167"/>
      <c r="I99" s="167"/>
      <c r="J99" s="167" t="str">
        <f t="shared" si="54"/>
        <v/>
      </c>
      <c r="K99" s="167" t="str">
        <f t="shared" si="54"/>
        <v/>
      </c>
      <c r="L99" s="166" t="str">
        <f t="shared" si="55"/>
        <v>　</v>
      </c>
      <c r="M99" s="121" t="str">
        <f t="shared" si="56"/>
        <v>　</v>
      </c>
      <c r="N99" s="121" t="str">
        <f t="shared" si="57"/>
        <v xml:space="preserve"> </v>
      </c>
      <c r="O99" s="22" t="str">
        <f>IF(F99="","",VLOOKUP(F99,ﾘｽﾄ!$G$3:$K$39,5,FALSE))</f>
        <v/>
      </c>
      <c r="P99" s="67"/>
      <c r="Q99" s="68" t="str">
        <f t="shared" si="58"/>
        <v/>
      </c>
      <c r="R99" s="69" t="str">
        <f>IF(P99="","",DATEDIF(P99,ﾘｽﾄ!$E$4,"Y"))</f>
        <v/>
      </c>
      <c r="S99" s="231">
        <f t="shared" si="36"/>
        <v>0</v>
      </c>
      <c r="T99" s="232">
        <f t="shared" si="37"/>
        <v>0</v>
      </c>
      <c r="U99" s="232">
        <f t="shared" si="38"/>
        <v>0</v>
      </c>
      <c r="V99" s="232">
        <f t="shared" si="39"/>
        <v>0</v>
      </c>
      <c r="W99" s="232">
        <f t="shared" si="40"/>
        <v>0</v>
      </c>
      <c r="X99" s="232">
        <f t="shared" si="41"/>
        <v>0</v>
      </c>
      <c r="Y99" s="18"/>
      <c r="Z99" s="21"/>
      <c r="AA99" s="189"/>
      <c r="AB99" s="184"/>
      <c r="AC99" s="18"/>
      <c r="AD99" s="21"/>
      <c r="AE99" s="21"/>
      <c r="AF99" s="21"/>
      <c r="AG99" s="77" t="str">
        <f t="shared" si="31"/>
        <v>0:00:00</v>
      </c>
      <c r="AH99" s="35">
        <v>0</v>
      </c>
      <c r="AI99" s="158" t="s">
        <v>72</v>
      </c>
      <c r="AJ99" s="36" t="s">
        <v>73</v>
      </c>
      <c r="AK99" s="35">
        <v>0</v>
      </c>
      <c r="AL99" s="158" t="s">
        <v>72</v>
      </c>
      <c r="AM99" s="36" t="s">
        <v>73</v>
      </c>
      <c r="AN99" s="36" t="s">
        <v>73</v>
      </c>
      <c r="AO99" s="79" t="str">
        <f>IFERROR(VLOOKUP(F99,ﾘｽﾄ!$G$3:$J$39,4,FALSE),"")</f>
        <v/>
      </c>
      <c r="AP99" s="81"/>
      <c r="AQ99" s="81"/>
      <c r="AR99" s="121" t="str">
        <f t="shared" si="59"/>
        <v>　</v>
      </c>
      <c r="AS99" s="81" t="str">
        <f t="shared" si="42"/>
        <v/>
      </c>
      <c r="AT99" s="81" t="str">
        <f t="shared" si="42"/>
        <v/>
      </c>
      <c r="AU99" s="121" t="str">
        <f t="shared" si="60"/>
        <v>　</v>
      </c>
      <c r="AV99" s="121" t="str">
        <f t="shared" si="61"/>
        <v xml:space="preserve"> </v>
      </c>
      <c r="AW99" s="82"/>
      <c r="AX99" s="83"/>
      <c r="AY99" s="117"/>
      <c r="AZ99" s="115"/>
      <c r="BA99" s="85"/>
      <c r="BB99" s="93" t="str">
        <f t="shared" si="43"/>
        <v/>
      </c>
      <c r="BC99" s="111" t="str">
        <f t="shared" si="44"/>
        <v/>
      </c>
      <c r="BD99" s="110" t="str">
        <f t="shared" si="45"/>
        <v/>
      </c>
      <c r="BE99" s="107" t="str">
        <f t="shared" si="46"/>
        <v/>
      </c>
      <c r="BF99" s="107" t="str">
        <f t="shared" si="47"/>
        <v/>
      </c>
      <c r="BG99" s="110" t="str">
        <f t="shared" si="48"/>
        <v/>
      </c>
      <c r="BH99" s="108">
        <f t="shared" si="49"/>
        <v>0</v>
      </c>
      <c r="BI99" s="109" t="str">
        <f t="shared" si="50"/>
        <v/>
      </c>
      <c r="BJ99" s="110" t="str">
        <f t="shared" si="51"/>
        <v/>
      </c>
      <c r="BK99" s="107" t="str">
        <f t="shared" si="52"/>
        <v/>
      </c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</row>
    <row r="100" spans="1:84" s="5" customFormat="1" ht="17.25">
      <c r="A100" s="48"/>
      <c r="D100" s="65">
        <v>78</v>
      </c>
      <c r="E100" s="159" t="str">
        <f t="shared" si="53"/>
        <v/>
      </c>
      <c r="F100" s="167"/>
      <c r="G100" s="166"/>
      <c r="H100" s="167"/>
      <c r="I100" s="167"/>
      <c r="J100" s="167" t="str">
        <f t="shared" si="54"/>
        <v/>
      </c>
      <c r="K100" s="167" t="str">
        <f t="shared" si="54"/>
        <v/>
      </c>
      <c r="L100" s="166" t="str">
        <f t="shared" si="55"/>
        <v>　</v>
      </c>
      <c r="M100" s="121" t="str">
        <f t="shared" si="56"/>
        <v>　</v>
      </c>
      <c r="N100" s="121" t="str">
        <f t="shared" si="57"/>
        <v xml:space="preserve"> </v>
      </c>
      <c r="O100" s="22" t="str">
        <f>IF(F100="","",VLOOKUP(F100,ﾘｽﾄ!$G$3:$K$39,5,FALSE))</f>
        <v/>
      </c>
      <c r="P100" s="67"/>
      <c r="Q100" s="68" t="str">
        <f t="shared" si="58"/>
        <v/>
      </c>
      <c r="R100" s="69" t="str">
        <f>IF(P100="","",DATEDIF(P100,ﾘｽﾄ!$E$4,"Y"))</f>
        <v/>
      </c>
      <c r="S100" s="231">
        <f t="shared" si="36"/>
        <v>0</v>
      </c>
      <c r="T100" s="232">
        <f t="shared" si="37"/>
        <v>0</v>
      </c>
      <c r="U100" s="232">
        <f t="shared" si="38"/>
        <v>0</v>
      </c>
      <c r="V100" s="232">
        <f t="shared" si="39"/>
        <v>0</v>
      </c>
      <c r="W100" s="232">
        <f t="shared" si="40"/>
        <v>0</v>
      </c>
      <c r="X100" s="232">
        <f t="shared" si="41"/>
        <v>0</v>
      </c>
      <c r="Y100" s="18"/>
      <c r="Z100" s="21"/>
      <c r="AA100" s="189"/>
      <c r="AB100" s="184"/>
      <c r="AC100" s="18"/>
      <c r="AD100" s="21"/>
      <c r="AE100" s="21"/>
      <c r="AF100" s="21"/>
      <c r="AG100" s="77" t="str">
        <f t="shared" si="31"/>
        <v>0:00:00</v>
      </c>
      <c r="AH100" s="35">
        <v>0</v>
      </c>
      <c r="AI100" s="158" t="s">
        <v>72</v>
      </c>
      <c r="AJ100" s="36" t="s">
        <v>73</v>
      </c>
      <c r="AK100" s="35">
        <v>0</v>
      </c>
      <c r="AL100" s="158" t="s">
        <v>72</v>
      </c>
      <c r="AM100" s="36" t="s">
        <v>73</v>
      </c>
      <c r="AN100" s="36" t="s">
        <v>73</v>
      </c>
      <c r="AO100" s="79" t="str">
        <f>IFERROR(VLOOKUP(F100,ﾘｽﾄ!$G$3:$J$39,4,FALSE),"")</f>
        <v/>
      </c>
      <c r="AP100" s="81"/>
      <c r="AQ100" s="81"/>
      <c r="AR100" s="121" t="str">
        <f t="shared" si="59"/>
        <v>　</v>
      </c>
      <c r="AS100" s="81" t="str">
        <f t="shared" si="42"/>
        <v/>
      </c>
      <c r="AT100" s="81" t="str">
        <f t="shared" si="42"/>
        <v/>
      </c>
      <c r="AU100" s="121" t="str">
        <f t="shared" si="60"/>
        <v>　</v>
      </c>
      <c r="AV100" s="121" t="str">
        <f t="shared" si="61"/>
        <v xml:space="preserve"> </v>
      </c>
      <c r="AW100" s="82"/>
      <c r="AX100" s="83"/>
      <c r="AY100" s="117"/>
      <c r="AZ100" s="115"/>
      <c r="BA100" s="85"/>
      <c r="BB100" s="93" t="str">
        <f t="shared" si="43"/>
        <v/>
      </c>
      <c r="BC100" s="111" t="str">
        <f t="shared" si="44"/>
        <v/>
      </c>
      <c r="BD100" s="110" t="str">
        <f t="shared" si="45"/>
        <v/>
      </c>
      <c r="BE100" s="107" t="str">
        <f t="shared" si="46"/>
        <v/>
      </c>
      <c r="BF100" s="107" t="str">
        <f t="shared" si="47"/>
        <v/>
      </c>
      <c r="BG100" s="110" t="str">
        <f t="shared" si="48"/>
        <v/>
      </c>
      <c r="BH100" s="108">
        <f t="shared" si="49"/>
        <v>0</v>
      </c>
      <c r="BI100" s="109" t="str">
        <f t="shared" si="50"/>
        <v/>
      </c>
      <c r="BJ100" s="110" t="str">
        <f t="shared" si="51"/>
        <v/>
      </c>
      <c r="BK100" s="107" t="str">
        <f t="shared" si="52"/>
        <v/>
      </c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</row>
    <row r="101" spans="1:84" s="5" customFormat="1" ht="17.25">
      <c r="A101" s="48"/>
      <c r="D101" s="65">
        <v>79</v>
      </c>
      <c r="E101" s="159" t="str">
        <f t="shared" si="53"/>
        <v/>
      </c>
      <c r="F101" s="167"/>
      <c r="G101" s="166"/>
      <c r="H101" s="167"/>
      <c r="I101" s="167"/>
      <c r="J101" s="167" t="str">
        <f t="shared" si="54"/>
        <v/>
      </c>
      <c r="K101" s="167" t="str">
        <f t="shared" si="54"/>
        <v/>
      </c>
      <c r="L101" s="166" t="str">
        <f t="shared" si="55"/>
        <v>　</v>
      </c>
      <c r="M101" s="121" t="str">
        <f t="shared" si="56"/>
        <v>　</v>
      </c>
      <c r="N101" s="121" t="str">
        <f t="shared" si="57"/>
        <v xml:space="preserve"> </v>
      </c>
      <c r="O101" s="22" t="str">
        <f>IF(F101="","",VLOOKUP(F101,ﾘｽﾄ!$G$3:$K$39,5,FALSE))</f>
        <v/>
      </c>
      <c r="P101" s="67"/>
      <c r="Q101" s="68" t="str">
        <f t="shared" si="58"/>
        <v/>
      </c>
      <c r="R101" s="69" t="str">
        <f>IF(P101="","",DATEDIF(P101,ﾘｽﾄ!$E$4,"Y"))</f>
        <v/>
      </c>
      <c r="S101" s="231">
        <f t="shared" si="36"/>
        <v>0</v>
      </c>
      <c r="T101" s="232">
        <f t="shared" si="37"/>
        <v>0</v>
      </c>
      <c r="U101" s="232">
        <f t="shared" si="38"/>
        <v>0</v>
      </c>
      <c r="V101" s="232">
        <f t="shared" si="39"/>
        <v>0</v>
      </c>
      <c r="W101" s="232">
        <f t="shared" si="40"/>
        <v>0</v>
      </c>
      <c r="X101" s="232">
        <f t="shared" si="41"/>
        <v>0</v>
      </c>
      <c r="Y101" s="18"/>
      <c r="Z101" s="21"/>
      <c r="AA101" s="189"/>
      <c r="AB101" s="184"/>
      <c r="AC101" s="18"/>
      <c r="AD101" s="21"/>
      <c r="AE101" s="21"/>
      <c r="AF101" s="21"/>
      <c r="AG101" s="77" t="str">
        <f t="shared" si="31"/>
        <v>0:00:00</v>
      </c>
      <c r="AH101" s="35">
        <v>0</v>
      </c>
      <c r="AI101" s="158" t="s">
        <v>72</v>
      </c>
      <c r="AJ101" s="36" t="s">
        <v>73</v>
      </c>
      <c r="AK101" s="35">
        <v>0</v>
      </c>
      <c r="AL101" s="158" t="s">
        <v>72</v>
      </c>
      <c r="AM101" s="36" t="s">
        <v>73</v>
      </c>
      <c r="AN101" s="36" t="s">
        <v>73</v>
      </c>
      <c r="AO101" s="79" t="str">
        <f>IFERROR(VLOOKUP(F101,ﾘｽﾄ!$G$3:$J$39,4,FALSE),"")</f>
        <v/>
      </c>
      <c r="AP101" s="81"/>
      <c r="AQ101" s="81"/>
      <c r="AR101" s="121" t="str">
        <f t="shared" si="59"/>
        <v>　</v>
      </c>
      <c r="AS101" s="81" t="str">
        <f t="shared" si="42"/>
        <v/>
      </c>
      <c r="AT101" s="81" t="str">
        <f t="shared" si="42"/>
        <v/>
      </c>
      <c r="AU101" s="121" t="str">
        <f t="shared" si="60"/>
        <v>　</v>
      </c>
      <c r="AV101" s="121" t="str">
        <f t="shared" si="61"/>
        <v xml:space="preserve"> </v>
      </c>
      <c r="AW101" s="82"/>
      <c r="AX101" s="83"/>
      <c r="AY101" s="117"/>
      <c r="AZ101" s="115"/>
      <c r="BA101" s="85"/>
      <c r="BB101" s="93" t="str">
        <f t="shared" si="43"/>
        <v/>
      </c>
      <c r="BC101" s="111" t="str">
        <f t="shared" si="44"/>
        <v/>
      </c>
      <c r="BD101" s="110" t="str">
        <f t="shared" si="45"/>
        <v/>
      </c>
      <c r="BE101" s="107" t="str">
        <f t="shared" si="46"/>
        <v/>
      </c>
      <c r="BF101" s="107" t="str">
        <f t="shared" si="47"/>
        <v/>
      </c>
      <c r="BG101" s="110" t="str">
        <f t="shared" si="48"/>
        <v/>
      </c>
      <c r="BH101" s="108">
        <f t="shared" si="49"/>
        <v>0</v>
      </c>
      <c r="BI101" s="109" t="str">
        <f t="shared" si="50"/>
        <v/>
      </c>
      <c r="BJ101" s="110" t="str">
        <f t="shared" si="51"/>
        <v/>
      </c>
      <c r="BK101" s="107" t="str">
        <f t="shared" si="52"/>
        <v/>
      </c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</row>
    <row r="102" spans="1:84" s="5" customFormat="1" ht="17.25">
      <c r="A102" s="48"/>
      <c r="D102" s="65">
        <v>80</v>
      </c>
      <c r="E102" s="159" t="str">
        <f t="shared" si="53"/>
        <v/>
      </c>
      <c r="F102" s="167"/>
      <c r="G102" s="166" t="str">
        <f>IF(F102="","",VLOOKUP(F102,ﾘｽﾄ!$G$3:$J$39,3,FALSE))</f>
        <v/>
      </c>
      <c r="H102" s="167"/>
      <c r="I102" s="167"/>
      <c r="J102" s="167" t="str">
        <f t="shared" si="54"/>
        <v/>
      </c>
      <c r="K102" s="167" t="str">
        <f t="shared" si="54"/>
        <v/>
      </c>
      <c r="L102" s="166" t="str">
        <f t="shared" si="55"/>
        <v>　</v>
      </c>
      <c r="M102" s="121" t="str">
        <f t="shared" si="56"/>
        <v>　</v>
      </c>
      <c r="N102" s="121" t="str">
        <f t="shared" si="57"/>
        <v xml:space="preserve"> </v>
      </c>
      <c r="O102" s="22" t="str">
        <f>IF(F102="","",VLOOKUP(F102,ﾘｽﾄ!$G$3:$K$39,5,FALSE))</f>
        <v/>
      </c>
      <c r="P102" s="67"/>
      <c r="Q102" s="68" t="str">
        <f t="shared" si="58"/>
        <v/>
      </c>
      <c r="R102" s="69" t="str">
        <f>IF(P102="","",DATEDIF(P102,ﾘｽﾄ!$E$4,"Y"))</f>
        <v/>
      </c>
      <c r="S102" s="231">
        <f t="shared" si="36"/>
        <v>0</v>
      </c>
      <c r="T102" s="232">
        <f t="shared" si="37"/>
        <v>0</v>
      </c>
      <c r="U102" s="232">
        <f t="shared" si="38"/>
        <v>0</v>
      </c>
      <c r="V102" s="232">
        <f t="shared" si="39"/>
        <v>0</v>
      </c>
      <c r="W102" s="232">
        <f t="shared" si="40"/>
        <v>0</v>
      </c>
      <c r="X102" s="232">
        <f t="shared" si="41"/>
        <v>0</v>
      </c>
      <c r="Y102" s="18"/>
      <c r="Z102" s="21"/>
      <c r="AA102" s="189"/>
      <c r="AB102" s="184"/>
      <c r="AC102" s="18"/>
      <c r="AD102" s="21"/>
      <c r="AE102" s="21"/>
      <c r="AF102" s="21"/>
      <c r="AG102" s="77" t="str">
        <f t="shared" si="31"/>
        <v>0:00:00</v>
      </c>
      <c r="AH102" s="35">
        <v>0</v>
      </c>
      <c r="AI102" s="158" t="s">
        <v>72</v>
      </c>
      <c r="AJ102" s="36" t="s">
        <v>73</v>
      </c>
      <c r="AK102" s="35">
        <v>0</v>
      </c>
      <c r="AL102" s="158" t="s">
        <v>72</v>
      </c>
      <c r="AM102" s="36" t="s">
        <v>73</v>
      </c>
      <c r="AN102" s="36" t="s">
        <v>73</v>
      </c>
      <c r="AO102" s="79" t="str">
        <f>IFERROR(VLOOKUP(F102,ﾘｽﾄ!$G$3:$J$39,4,FALSE),"")</f>
        <v/>
      </c>
      <c r="AP102" s="81"/>
      <c r="AQ102" s="81"/>
      <c r="AR102" s="121" t="str">
        <f t="shared" si="59"/>
        <v>　</v>
      </c>
      <c r="AS102" s="81" t="str">
        <f t="shared" si="42"/>
        <v/>
      </c>
      <c r="AT102" s="81" t="str">
        <f t="shared" si="42"/>
        <v/>
      </c>
      <c r="AU102" s="121" t="str">
        <f t="shared" si="60"/>
        <v>　</v>
      </c>
      <c r="AV102" s="121" t="str">
        <f t="shared" si="61"/>
        <v xml:space="preserve"> </v>
      </c>
      <c r="AW102" s="82"/>
      <c r="AX102" s="83"/>
      <c r="AY102" s="117"/>
      <c r="AZ102" s="115"/>
      <c r="BA102" s="85"/>
      <c r="BB102" s="93" t="str">
        <f t="shared" si="43"/>
        <v/>
      </c>
      <c r="BC102" s="111" t="str">
        <f t="shared" si="44"/>
        <v/>
      </c>
      <c r="BD102" s="110" t="str">
        <f t="shared" si="45"/>
        <v/>
      </c>
      <c r="BE102" s="107" t="str">
        <f t="shared" si="46"/>
        <v/>
      </c>
      <c r="BF102" s="107" t="str">
        <f t="shared" si="47"/>
        <v/>
      </c>
      <c r="BG102" s="110" t="str">
        <f t="shared" si="48"/>
        <v/>
      </c>
      <c r="BH102" s="108">
        <f t="shared" si="49"/>
        <v>0</v>
      </c>
      <c r="BI102" s="109" t="str">
        <f t="shared" si="50"/>
        <v/>
      </c>
      <c r="BJ102" s="110" t="str">
        <f t="shared" si="51"/>
        <v/>
      </c>
      <c r="BK102" s="107" t="str">
        <f t="shared" si="52"/>
        <v/>
      </c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</row>
    <row r="103" spans="1:84" s="5" customFormat="1" ht="17.25">
      <c r="A103" s="48"/>
      <c r="D103" s="65">
        <v>81</v>
      </c>
      <c r="E103" s="159" t="str">
        <f t="shared" si="53"/>
        <v/>
      </c>
      <c r="F103" s="167"/>
      <c r="G103" s="166" t="str">
        <f>IF(F103="","",VLOOKUP(F103,ﾘｽﾄ!$G$3:$J$39,3,FALSE))</f>
        <v/>
      </c>
      <c r="H103" s="167"/>
      <c r="I103" s="167"/>
      <c r="J103" s="167" t="str">
        <f t="shared" si="54"/>
        <v/>
      </c>
      <c r="K103" s="167" t="str">
        <f t="shared" si="54"/>
        <v/>
      </c>
      <c r="L103" s="166" t="str">
        <f t="shared" si="55"/>
        <v>　</v>
      </c>
      <c r="M103" s="121" t="str">
        <f t="shared" si="56"/>
        <v>　</v>
      </c>
      <c r="N103" s="121" t="str">
        <f t="shared" si="57"/>
        <v xml:space="preserve"> </v>
      </c>
      <c r="O103" s="22" t="str">
        <f>IF(F103="","",VLOOKUP(F103,ﾘｽﾄ!$G$3:$K$39,5,FALSE))</f>
        <v/>
      </c>
      <c r="P103" s="67"/>
      <c r="Q103" s="68" t="str">
        <f t="shared" si="58"/>
        <v/>
      </c>
      <c r="R103" s="69" t="str">
        <f>IF(P103="","",DATEDIF(P103,ﾘｽﾄ!$E$4,"Y"))</f>
        <v/>
      </c>
      <c r="S103" s="231">
        <f t="shared" si="36"/>
        <v>0</v>
      </c>
      <c r="T103" s="232">
        <f t="shared" si="37"/>
        <v>0</v>
      </c>
      <c r="U103" s="232">
        <f t="shared" si="38"/>
        <v>0</v>
      </c>
      <c r="V103" s="232">
        <f t="shared" si="39"/>
        <v>0</v>
      </c>
      <c r="W103" s="232">
        <f t="shared" si="40"/>
        <v>0</v>
      </c>
      <c r="X103" s="232">
        <f t="shared" si="41"/>
        <v>0</v>
      </c>
      <c r="Y103" s="18"/>
      <c r="Z103" s="21"/>
      <c r="AA103" s="189"/>
      <c r="AB103" s="184"/>
      <c r="AC103" s="18"/>
      <c r="AD103" s="21"/>
      <c r="AE103" s="21"/>
      <c r="AF103" s="21"/>
      <c r="AG103" s="77" t="str">
        <f t="shared" ref="AG103:AG122" si="62">CONCATENATE(AH103,AI103,AJ103,AK103,AL103,AM103,AN103)</f>
        <v>0:00:00</v>
      </c>
      <c r="AH103" s="35">
        <v>0</v>
      </c>
      <c r="AI103" s="158" t="s">
        <v>72</v>
      </c>
      <c r="AJ103" s="36" t="s">
        <v>73</v>
      </c>
      <c r="AK103" s="35">
        <v>0</v>
      </c>
      <c r="AL103" s="158" t="s">
        <v>72</v>
      </c>
      <c r="AM103" s="36" t="s">
        <v>73</v>
      </c>
      <c r="AN103" s="36" t="s">
        <v>73</v>
      </c>
      <c r="AO103" s="79" t="str">
        <f>IFERROR(VLOOKUP(F103,ﾘｽﾄ!$G$3:$J$39,4,FALSE),"")</f>
        <v/>
      </c>
      <c r="AP103" s="81"/>
      <c r="AQ103" s="81"/>
      <c r="AR103" s="121" t="str">
        <f t="shared" si="59"/>
        <v>　</v>
      </c>
      <c r="AS103" s="81" t="str">
        <f t="shared" si="42"/>
        <v/>
      </c>
      <c r="AT103" s="81" t="str">
        <f t="shared" si="42"/>
        <v/>
      </c>
      <c r="AU103" s="121" t="str">
        <f t="shared" si="60"/>
        <v>　</v>
      </c>
      <c r="AV103" s="121" t="str">
        <f t="shared" si="61"/>
        <v xml:space="preserve"> </v>
      </c>
      <c r="AW103" s="82"/>
      <c r="AX103" s="83"/>
      <c r="AY103" s="117"/>
      <c r="AZ103" s="115"/>
      <c r="BA103" s="85"/>
      <c r="BB103" s="93" t="str">
        <f t="shared" si="43"/>
        <v/>
      </c>
      <c r="BC103" s="111" t="str">
        <f t="shared" si="44"/>
        <v/>
      </c>
      <c r="BD103" s="110" t="str">
        <f t="shared" si="45"/>
        <v/>
      </c>
      <c r="BE103" s="107" t="str">
        <f t="shared" si="46"/>
        <v/>
      </c>
      <c r="BF103" s="107" t="str">
        <f t="shared" si="47"/>
        <v/>
      </c>
      <c r="BG103" s="110" t="str">
        <f t="shared" si="48"/>
        <v/>
      </c>
      <c r="BH103" s="108">
        <f t="shared" si="49"/>
        <v>0</v>
      </c>
      <c r="BI103" s="109" t="str">
        <f t="shared" si="50"/>
        <v/>
      </c>
      <c r="BJ103" s="110" t="str">
        <f t="shared" si="51"/>
        <v/>
      </c>
      <c r="BK103" s="107" t="str">
        <f t="shared" si="52"/>
        <v/>
      </c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</row>
    <row r="104" spans="1:84" s="5" customFormat="1" ht="17.25">
      <c r="A104" s="48"/>
      <c r="D104" s="65">
        <v>82</v>
      </c>
      <c r="E104" s="159" t="str">
        <f t="shared" si="53"/>
        <v/>
      </c>
      <c r="F104" s="167"/>
      <c r="G104" s="166" t="str">
        <f>IF(F104="","",VLOOKUP(F104,ﾘｽﾄ!$G$3:$J$39,3,FALSE))</f>
        <v/>
      </c>
      <c r="H104" s="167"/>
      <c r="I104" s="167"/>
      <c r="J104" s="167" t="str">
        <f t="shared" si="54"/>
        <v/>
      </c>
      <c r="K104" s="167" t="str">
        <f t="shared" si="54"/>
        <v/>
      </c>
      <c r="L104" s="166" t="str">
        <f t="shared" si="55"/>
        <v>　</v>
      </c>
      <c r="M104" s="121" t="str">
        <f t="shared" si="56"/>
        <v>　</v>
      </c>
      <c r="N104" s="121" t="str">
        <f t="shared" si="57"/>
        <v xml:space="preserve"> </v>
      </c>
      <c r="O104" s="22" t="str">
        <f>IF(F104="","",VLOOKUP(F104,ﾘｽﾄ!$G$3:$K$39,5,FALSE))</f>
        <v/>
      </c>
      <c r="P104" s="67"/>
      <c r="Q104" s="68" t="str">
        <f t="shared" si="58"/>
        <v/>
      </c>
      <c r="R104" s="69" t="str">
        <f>IF(P104="","",DATEDIF(P104,ﾘｽﾄ!$E$4,"Y"))</f>
        <v/>
      </c>
      <c r="S104" s="231">
        <f t="shared" si="36"/>
        <v>0</v>
      </c>
      <c r="T104" s="232">
        <f t="shared" si="37"/>
        <v>0</v>
      </c>
      <c r="U104" s="232">
        <f t="shared" si="38"/>
        <v>0</v>
      </c>
      <c r="V104" s="232">
        <f t="shared" si="39"/>
        <v>0</v>
      </c>
      <c r="W104" s="232">
        <f t="shared" si="40"/>
        <v>0</v>
      </c>
      <c r="X104" s="232">
        <f t="shared" si="41"/>
        <v>0</v>
      </c>
      <c r="Y104" s="18"/>
      <c r="Z104" s="21"/>
      <c r="AA104" s="189"/>
      <c r="AB104" s="184"/>
      <c r="AC104" s="18"/>
      <c r="AD104" s="21"/>
      <c r="AE104" s="21"/>
      <c r="AF104" s="21"/>
      <c r="AG104" s="77" t="str">
        <f t="shared" si="62"/>
        <v>0:00:00</v>
      </c>
      <c r="AH104" s="35">
        <v>0</v>
      </c>
      <c r="AI104" s="158" t="s">
        <v>72</v>
      </c>
      <c r="AJ104" s="36" t="s">
        <v>73</v>
      </c>
      <c r="AK104" s="35">
        <v>0</v>
      </c>
      <c r="AL104" s="158" t="s">
        <v>72</v>
      </c>
      <c r="AM104" s="36" t="s">
        <v>73</v>
      </c>
      <c r="AN104" s="36" t="s">
        <v>73</v>
      </c>
      <c r="AO104" s="79" t="str">
        <f>IFERROR(VLOOKUP(F104,ﾘｽﾄ!$G$3:$J$39,4,FALSE),"")</f>
        <v/>
      </c>
      <c r="AP104" s="81"/>
      <c r="AQ104" s="81"/>
      <c r="AR104" s="121" t="str">
        <f t="shared" si="59"/>
        <v>　</v>
      </c>
      <c r="AS104" s="81" t="str">
        <f t="shared" si="42"/>
        <v/>
      </c>
      <c r="AT104" s="81" t="str">
        <f t="shared" si="42"/>
        <v/>
      </c>
      <c r="AU104" s="121" t="str">
        <f t="shared" si="60"/>
        <v>　</v>
      </c>
      <c r="AV104" s="121" t="str">
        <f t="shared" si="61"/>
        <v xml:space="preserve"> </v>
      </c>
      <c r="AW104" s="82"/>
      <c r="AX104" s="83"/>
      <c r="AY104" s="117"/>
      <c r="AZ104" s="115"/>
      <c r="BA104" s="85"/>
      <c r="BB104" s="93" t="str">
        <f t="shared" si="43"/>
        <v/>
      </c>
      <c r="BC104" s="111" t="str">
        <f t="shared" si="44"/>
        <v/>
      </c>
      <c r="BD104" s="110" t="str">
        <f t="shared" si="45"/>
        <v/>
      </c>
      <c r="BE104" s="107" t="str">
        <f t="shared" si="46"/>
        <v/>
      </c>
      <c r="BF104" s="107" t="str">
        <f t="shared" si="47"/>
        <v/>
      </c>
      <c r="BG104" s="110" t="str">
        <f t="shared" si="48"/>
        <v/>
      </c>
      <c r="BH104" s="108">
        <f t="shared" si="49"/>
        <v>0</v>
      </c>
      <c r="BI104" s="109" t="str">
        <f t="shared" si="50"/>
        <v/>
      </c>
      <c r="BJ104" s="110" t="str">
        <f t="shared" si="51"/>
        <v/>
      </c>
      <c r="BK104" s="107" t="str">
        <f t="shared" si="52"/>
        <v/>
      </c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</row>
    <row r="105" spans="1:84" s="5" customFormat="1" ht="17.25">
      <c r="A105" s="48"/>
      <c r="D105" s="65">
        <v>83</v>
      </c>
      <c r="E105" s="159" t="str">
        <f t="shared" si="53"/>
        <v/>
      </c>
      <c r="F105" s="167"/>
      <c r="G105" s="166" t="str">
        <f>IF(F105="","",VLOOKUP(F105,ﾘｽﾄ!$G$3:$J$39,3,FALSE))</f>
        <v/>
      </c>
      <c r="H105" s="167"/>
      <c r="I105" s="167"/>
      <c r="J105" s="167" t="str">
        <f t="shared" si="54"/>
        <v/>
      </c>
      <c r="K105" s="167" t="str">
        <f t="shared" si="54"/>
        <v/>
      </c>
      <c r="L105" s="166" t="str">
        <f t="shared" si="55"/>
        <v>　</v>
      </c>
      <c r="M105" s="121" t="str">
        <f t="shared" si="56"/>
        <v>　</v>
      </c>
      <c r="N105" s="121" t="str">
        <f t="shared" si="57"/>
        <v xml:space="preserve"> </v>
      </c>
      <c r="O105" s="22" t="str">
        <f>IF(F105="","",VLOOKUP(F105,ﾘｽﾄ!$G$3:$K$39,5,FALSE))</f>
        <v/>
      </c>
      <c r="P105" s="67"/>
      <c r="Q105" s="68" t="str">
        <f t="shared" si="58"/>
        <v/>
      </c>
      <c r="R105" s="69" t="str">
        <f>IF(P105="","",DATEDIF(P105,ﾘｽﾄ!$E$4,"Y"))</f>
        <v/>
      </c>
      <c r="S105" s="231">
        <f t="shared" si="36"/>
        <v>0</v>
      </c>
      <c r="T105" s="232">
        <f t="shared" si="37"/>
        <v>0</v>
      </c>
      <c r="U105" s="232">
        <f t="shared" si="38"/>
        <v>0</v>
      </c>
      <c r="V105" s="232">
        <f t="shared" si="39"/>
        <v>0</v>
      </c>
      <c r="W105" s="232">
        <f t="shared" si="40"/>
        <v>0</v>
      </c>
      <c r="X105" s="232">
        <f t="shared" si="41"/>
        <v>0</v>
      </c>
      <c r="Y105" s="18"/>
      <c r="Z105" s="21"/>
      <c r="AA105" s="189"/>
      <c r="AB105" s="184"/>
      <c r="AC105" s="18"/>
      <c r="AD105" s="21"/>
      <c r="AE105" s="21"/>
      <c r="AF105" s="21"/>
      <c r="AG105" s="77" t="str">
        <f t="shared" si="62"/>
        <v>0:00:00</v>
      </c>
      <c r="AH105" s="35">
        <v>0</v>
      </c>
      <c r="AI105" s="158" t="s">
        <v>72</v>
      </c>
      <c r="AJ105" s="36" t="s">
        <v>73</v>
      </c>
      <c r="AK105" s="35">
        <v>0</v>
      </c>
      <c r="AL105" s="158" t="s">
        <v>72</v>
      </c>
      <c r="AM105" s="36" t="s">
        <v>73</v>
      </c>
      <c r="AN105" s="36" t="s">
        <v>73</v>
      </c>
      <c r="AO105" s="79" t="str">
        <f>IFERROR(VLOOKUP(F105,ﾘｽﾄ!$G$3:$J$39,4,FALSE),"")</f>
        <v/>
      </c>
      <c r="AP105" s="81"/>
      <c r="AQ105" s="81"/>
      <c r="AR105" s="121" t="str">
        <f t="shared" si="59"/>
        <v>　</v>
      </c>
      <c r="AS105" s="81" t="str">
        <f t="shared" si="42"/>
        <v/>
      </c>
      <c r="AT105" s="81" t="str">
        <f t="shared" si="42"/>
        <v/>
      </c>
      <c r="AU105" s="121" t="str">
        <f t="shared" si="60"/>
        <v>　</v>
      </c>
      <c r="AV105" s="121" t="str">
        <f t="shared" si="61"/>
        <v xml:space="preserve"> </v>
      </c>
      <c r="AW105" s="82"/>
      <c r="AX105" s="83"/>
      <c r="AY105" s="117"/>
      <c r="AZ105" s="115"/>
      <c r="BA105" s="85"/>
      <c r="BB105" s="93" t="str">
        <f t="shared" si="43"/>
        <v/>
      </c>
      <c r="BC105" s="111" t="str">
        <f t="shared" si="44"/>
        <v/>
      </c>
      <c r="BD105" s="110" t="str">
        <f t="shared" si="45"/>
        <v/>
      </c>
      <c r="BE105" s="107" t="str">
        <f t="shared" si="46"/>
        <v/>
      </c>
      <c r="BF105" s="107" t="str">
        <f t="shared" si="47"/>
        <v/>
      </c>
      <c r="BG105" s="110" t="str">
        <f t="shared" si="48"/>
        <v/>
      </c>
      <c r="BH105" s="108">
        <f t="shared" si="49"/>
        <v>0</v>
      </c>
      <c r="BI105" s="109" t="str">
        <f t="shared" si="50"/>
        <v/>
      </c>
      <c r="BJ105" s="110" t="str">
        <f t="shared" si="51"/>
        <v/>
      </c>
      <c r="BK105" s="107" t="str">
        <f t="shared" si="52"/>
        <v/>
      </c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</row>
    <row r="106" spans="1:84" s="5" customFormat="1" ht="17.25">
      <c r="A106" s="48"/>
      <c r="D106" s="65">
        <v>84</v>
      </c>
      <c r="E106" s="159" t="str">
        <f t="shared" si="53"/>
        <v/>
      </c>
      <c r="F106" s="167"/>
      <c r="G106" s="166" t="str">
        <f>IF(F106="","",VLOOKUP(F106,ﾘｽﾄ!$G$3:$J$39,3,FALSE))</f>
        <v/>
      </c>
      <c r="H106" s="167"/>
      <c r="I106" s="167"/>
      <c r="J106" s="167" t="str">
        <f t="shared" si="54"/>
        <v/>
      </c>
      <c r="K106" s="167" t="str">
        <f t="shared" si="54"/>
        <v/>
      </c>
      <c r="L106" s="166" t="str">
        <f t="shared" si="55"/>
        <v>　</v>
      </c>
      <c r="M106" s="121" t="str">
        <f t="shared" si="56"/>
        <v>　</v>
      </c>
      <c r="N106" s="121" t="str">
        <f t="shared" si="57"/>
        <v xml:space="preserve"> </v>
      </c>
      <c r="O106" s="22" t="str">
        <f>IF(F106="","",VLOOKUP(F106,ﾘｽﾄ!$G$3:$K$39,5,FALSE))</f>
        <v/>
      </c>
      <c r="P106" s="67"/>
      <c r="Q106" s="68" t="str">
        <f t="shared" si="58"/>
        <v/>
      </c>
      <c r="R106" s="69" t="str">
        <f>IF(P106="","",DATEDIF(P106,ﾘｽﾄ!$E$4,"Y"))</f>
        <v/>
      </c>
      <c r="S106" s="231">
        <f t="shared" si="36"/>
        <v>0</v>
      </c>
      <c r="T106" s="232">
        <f t="shared" si="37"/>
        <v>0</v>
      </c>
      <c r="U106" s="232">
        <f t="shared" si="38"/>
        <v>0</v>
      </c>
      <c r="V106" s="232">
        <f t="shared" si="39"/>
        <v>0</v>
      </c>
      <c r="W106" s="232">
        <f t="shared" si="40"/>
        <v>0</v>
      </c>
      <c r="X106" s="232">
        <f t="shared" si="41"/>
        <v>0</v>
      </c>
      <c r="Y106" s="18"/>
      <c r="Z106" s="21"/>
      <c r="AA106" s="189"/>
      <c r="AB106" s="184"/>
      <c r="AC106" s="18"/>
      <c r="AD106" s="21"/>
      <c r="AE106" s="21"/>
      <c r="AF106" s="21"/>
      <c r="AG106" s="77" t="str">
        <f t="shared" si="62"/>
        <v>0:00:00</v>
      </c>
      <c r="AH106" s="35">
        <v>0</v>
      </c>
      <c r="AI106" s="158" t="s">
        <v>72</v>
      </c>
      <c r="AJ106" s="36" t="s">
        <v>73</v>
      </c>
      <c r="AK106" s="35">
        <v>0</v>
      </c>
      <c r="AL106" s="158" t="s">
        <v>72</v>
      </c>
      <c r="AM106" s="36" t="s">
        <v>73</v>
      </c>
      <c r="AN106" s="36" t="s">
        <v>73</v>
      </c>
      <c r="AO106" s="79" t="str">
        <f>IFERROR(VLOOKUP(F106,ﾘｽﾄ!$G$3:$J$39,4,FALSE),"")</f>
        <v/>
      </c>
      <c r="AP106" s="81"/>
      <c r="AQ106" s="81"/>
      <c r="AR106" s="121" t="str">
        <f t="shared" si="59"/>
        <v>　</v>
      </c>
      <c r="AS106" s="81" t="str">
        <f t="shared" si="42"/>
        <v/>
      </c>
      <c r="AT106" s="81" t="str">
        <f t="shared" si="42"/>
        <v/>
      </c>
      <c r="AU106" s="121" t="str">
        <f t="shared" si="60"/>
        <v>　</v>
      </c>
      <c r="AV106" s="121" t="str">
        <f t="shared" si="61"/>
        <v xml:space="preserve"> </v>
      </c>
      <c r="AW106" s="82"/>
      <c r="AX106" s="83"/>
      <c r="AY106" s="117"/>
      <c r="AZ106" s="115"/>
      <c r="BA106" s="85"/>
      <c r="BB106" s="93" t="str">
        <f t="shared" si="43"/>
        <v/>
      </c>
      <c r="BC106" s="111" t="str">
        <f t="shared" si="44"/>
        <v/>
      </c>
      <c r="BD106" s="110" t="str">
        <f t="shared" si="45"/>
        <v/>
      </c>
      <c r="BE106" s="107" t="str">
        <f t="shared" si="46"/>
        <v/>
      </c>
      <c r="BF106" s="107" t="str">
        <f t="shared" si="47"/>
        <v/>
      </c>
      <c r="BG106" s="110" t="str">
        <f t="shared" si="48"/>
        <v/>
      </c>
      <c r="BH106" s="108">
        <f t="shared" si="49"/>
        <v>0</v>
      </c>
      <c r="BI106" s="109" t="str">
        <f t="shared" si="50"/>
        <v/>
      </c>
      <c r="BJ106" s="110" t="str">
        <f t="shared" si="51"/>
        <v/>
      </c>
      <c r="BK106" s="107" t="str">
        <f t="shared" si="52"/>
        <v/>
      </c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</row>
    <row r="107" spans="1:84" s="5" customFormat="1" ht="17.25">
      <c r="A107" s="48"/>
      <c r="D107" s="65">
        <v>85</v>
      </c>
      <c r="E107" s="159" t="str">
        <f t="shared" si="53"/>
        <v/>
      </c>
      <c r="F107" s="167"/>
      <c r="G107" s="166" t="str">
        <f>IF(F107="","",VLOOKUP(F107,ﾘｽﾄ!$G$3:$J$39,3,FALSE))</f>
        <v/>
      </c>
      <c r="H107" s="167"/>
      <c r="I107" s="167"/>
      <c r="J107" s="167" t="str">
        <f t="shared" si="54"/>
        <v/>
      </c>
      <c r="K107" s="167" t="str">
        <f t="shared" si="54"/>
        <v/>
      </c>
      <c r="L107" s="166" t="str">
        <f t="shared" si="55"/>
        <v>　</v>
      </c>
      <c r="M107" s="121" t="str">
        <f t="shared" si="56"/>
        <v>　</v>
      </c>
      <c r="N107" s="121" t="str">
        <f t="shared" si="57"/>
        <v xml:space="preserve"> </v>
      </c>
      <c r="O107" s="22" t="str">
        <f>IF(F107="","",VLOOKUP(F107,ﾘｽﾄ!$G$3:$K$39,5,FALSE))</f>
        <v/>
      </c>
      <c r="P107" s="67"/>
      <c r="Q107" s="68" t="str">
        <f t="shared" si="58"/>
        <v/>
      </c>
      <c r="R107" s="69" t="str">
        <f>IF(P107="","",DATEDIF(P107,ﾘｽﾄ!$E$4,"Y"))</f>
        <v/>
      </c>
      <c r="S107" s="231">
        <f t="shared" si="36"/>
        <v>0</v>
      </c>
      <c r="T107" s="232">
        <f t="shared" si="37"/>
        <v>0</v>
      </c>
      <c r="U107" s="232">
        <f t="shared" si="38"/>
        <v>0</v>
      </c>
      <c r="V107" s="232">
        <f t="shared" si="39"/>
        <v>0</v>
      </c>
      <c r="W107" s="232">
        <f t="shared" si="40"/>
        <v>0</v>
      </c>
      <c r="X107" s="232">
        <f t="shared" si="41"/>
        <v>0</v>
      </c>
      <c r="Y107" s="18"/>
      <c r="Z107" s="21"/>
      <c r="AA107" s="189"/>
      <c r="AB107" s="184"/>
      <c r="AC107" s="18"/>
      <c r="AD107" s="21"/>
      <c r="AE107" s="21"/>
      <c r="AF107" s="21"/>
      <c r="AG107" s="77" t="str">
        <f t="shared" si="62"/>
        <v>0:00:00</v>
      </c>
      <c r="AH107" s="35">
        <v>0</v>
      </c>
      <c r="AI107" s="158" t="s">
        <v>72</v>
      </c>
      <c r="AJ107" s="36" t="s">
        <v>73</v>
      </c>
      <c r="AK107" s="35">
        <v>0</v>
      </c>
      <c r="AL107" s="158" t="s">
        <v>72</v>
      </c>
      <c r="AM107" s="36" t="s">
        <v>73</v>
      </c>
      <c r="AN107" s="36" t="s">
        <v>73</v>
      </c>
      <c r="AO107" s="79" t="str">
        <f>IFERROR(VLOOKUP(F107,ﾘｽﾄ!$G$3:$J$39,4,FALSE),"")</f>
        <v/>
      </c>
      <c r="AP107" s="81"/>
      <c r="AQ107" s="81"/>
      <c r="AR107" s="121" t="str">
        <f t="shared" si="59"/>
        <v>　</v>
      </c>
      <c r="AS107" s="81" t="str">
        <f t="shared" si="42"/>
        <v/>
      </c>
      <c r="AT107" s="81" t="str">
        <f t="shared" si="42"/>
        <v/>
      </c>
      <c r="AU107" s="121" t="str">
        <f t="shared" si="60"/>
        <v>　</v>
      </c>
      <c r="AV107" s="121" t="str">
        <f t="shared" si="61"/>
        <v xml:space="preserve"> </v>
      </c>
      <c r="AW107" s="82"/>
      <c r="AX107" s="83"/>
      <c r="AY107" s="117"/>
      <c r="AZ107" s="115"/>
      <c r="BA107" s="85"/>
      <c r="BB107" s="93" t="str">
        <f t="shared" si="43"/>
        <v/>
      </c>
      <c r="BC107" s="111" t="str">
        <f t="shared" si="44"/>
        <v/>
      </c>
      <c r="BD107" s="110" t="str">
        <f t="shared" si="45"/>
        <v/>
      </c>
      <c r="BE107" s="107" t="str">
        <f t="shared" si="46"/>
        <v/>
      </c>
      <c r="BF107" s="107" t="str">
        <f t="shared" si="47"/>
        <v/>
      </c>
      <c r="BG107" s="110" t="str">
        <f t="shared" si="48"/>
        <v/>
      </c>
      <c r="BH107" s="108">
        <f t="shared" si="49"/>
        <v>0</v>
      </c>
      <c r="BI107" s="109" t="str">
        <f t="shared" si="50"/>
        <v/>
      </c>
      <c r="BJ107" s="110" t="str">
        <f t="shared" si="51"/>
        <v/>
      </c>
      <c r="BK107" s="107" t="str">
        <f t="shared" si="52"/>
        <v/>
      </c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</row>
    <row r="108" spans="1:84" s="5" customFormat="1" ht="17.25">
      <c r="A108" s="48"/>
      <c r="D108" s="65">
        <v>86</v>
      </c>
      <c r="E108" s="159" t="str">
        <f t="shared" si="53"/>
        <v/>
      </c>
      <c r="F108" s="167"/>
      <c r="G108" s="166" t="str">
        <f>IF(F108="","",VLOOKUP(F108,ﾘｽﾄ!$G$3:$J$39,3,FALSE))</f>
        <v/>
      </c>
      <c r="H108" s="167"/>
      <c r="I108" s="167"/>
      <c r="J108" s="167" t="str">
        <f t="shared" si="54"/>
        <v/>
      </c>
      <c r="K108" s="167" t="str">
        <f t="shared" si="54"/>
        <v/>
      </c>
      <c r="L108" s="166" t="str">
        <f t="shared" si="55"/>
        <v>　</v>
      </c>
      <c r="M108" s="121" t="str">
        <f t="shared" si="56"/>
        <v>　</v>
      </c>
      <c r="N108" s="121" t="str">
        <f t="shared" si="57"/>
        <v xml:space="preserve"> </v>
      </c>
      <c r="O108" s="22" t="str">
        <f>IF(F108="","",VLOOKUP(F108,ﾘｽﾄ!$G$3:$K$39,5,FALSE))</f>
        <v/>
      </c>
      <c r="P108" s="67"/>
      <c r="Q108" s="68" t="str">
        <f t="shared" si="58"/>
        <v/>
      </c>
      <c r="R108" s="69" t="str">
        <f>IF(P108="","",DATEDIF(P108,ﾘｽﾄ!$E$4,"Y"))</f>
        <v/>
      </c>
      <c r="S108" s="231">
        <f t="shared" si="36"/>
        <v>0</v>
      </c>
      <c r="T108" s="232">
        <f t="shared" si="37"/>
        <v>0</v>
      </c>
      <c r="U108" s="232">
        <f t="shared" si="38"/>
        <v>0</v>
      </c>
      <c r="V108" s="232">
        <f t="shared" si="39"/>
        <v>0</v>
      </c>
      <c r="W108" s="232">
        <f t="shared" si="40"/>
        <v>0</v>
      </c>
      <c r="X108" s="232">
        <f t="shared" si="41"/>
        <v>0</v>
      </c>
      <c r="Y108" s="18"/>
      <c r="Z108" s="21"/>
      <c r="AA108" s="189"/>
      <c r="AB108" s="184"/>
      <c r="AC108" s="18"/>
      <c r="AD108" s="21"/>
      <c r="AE108" s="21"/>
      <c r="AF108" s="21"/>
      <c r="AG108" s="77" t="str">
        <f t="shared" si="62"/>
        <v>0:00:00</v>
      </c>
      <c r="AH108" s="35">
        <v>0</v>
      </c>
      <c r="AI108" s="158" t="s">
        <v>72</v>
      </c>
      <c r="AJ108" s="36" t="s">
        <v>73</v>
      </c>
      <c r="AK108" s="35">
        <v>0</v>
      </c>
      <c r="AL108" s="158" t="s">
        <v>72</v>
      </c>
      <c r="AM108" s="36" t="s">
        <v>73</v>
      </c>
      <c r="AN108" s="36" t="s">
        <v>73</v>
      </c>
      <c r="AO108" s="79" t="str">
        <f>IFERROR(VLOOKUP(F108,ﾘｽﾄ!$G$3:$J$39,4,FALSE),"")</f>
        <v/>
      </c>
      <c r="AP108" s="81"/>
      <c r="AQ108" s="81"/>
      <c r="AR108" s="121" t="str">
        <f t="shared" si="59"/>
        <v>　</v>
      </c>
      <c r="AS108" s="81" t="str">
        <f t="shared" si="42"/>
        <v/>
      </c>
      <c r="AT108" s="81" t="str">
        <f t="shared" si="42"/>
        <v/>
      </c>
      <c r="AU108" s="121" t="str">
        <f t="shared" si="60"/>
        <v>　</v>
      </c>
      <c r="AV108" s="121" t="str">
        <f t="shared" si="61"/>
        <v xml:space="preserve"> </v>
      </c>
      <c r="AW108" s="82"/>
      <c r="AX108" s="83"/>
      <c r="AY108" s="117"/>
      <c r="AZ108" s="115"/>
      <c r="BA108" s="85"/>
      <c r="BB108" s="93" t="str">
        <f t="shared" si="43"/>
        <v/>
      </c>
      <c r="BC108" s="111" t="str">
        <f t="shared" si="44"/>
        <v/>
      </c>
      <c r="BD108" s="110" t="str">
        <f t="shared" si="45"/>
        <v/>
      </c>
      <c r="BE108" s="107" t="str">
        <f t="shared" si="46"/>
        <v/>
      </c>
      <c r="BF108" s="107" t="str">
        <f t="shared" si="47"/>
        <v/>
      </c>
      <c r="BG108" s="110" t="str">
        <f t="shared" si="48"/>
        <v/>
      </c>
      <c r="BH108" s="108">
        <f t="shared" si="49"/>
        <v>0</v>
      </c>
      <c r="BI108" s="109" t="str">
        <f t="shared" si="50"/>
        <v/>
      </c>
      <c r="BJ108" s="110" t="str">
        <f t="shared" si="51"/>
        <v/>
      </c>
      <c r="BK108" s="107" t="str">
        <f t="shared" si="52"/>
        <v/>
      </c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</row>
    <row r="109" spans="1:84" s="5" customFormat="1" ht="17.25">
      <c r="A109" s="48"/>
      <c r="D109" s="65">
        <v>87</v>
      </c>
      <c r="E109" s="159" t="str">
        <f t="shared" si="53"/>
        <v/>
      </c>
      <c r="F109" s="167"/>
      <c r="G109" s="166" t="str">
        <f>IF(F109="","",VLOOKUP(F109,ﾘｽﾄ!$G$3:$J$39,3,FALSE))</f>
        <v/>
      </c>
      <c r="H109" s="167"/>
      <c r="I109" s="167"/>
      <c r="J109" s="167" t="str">
        <f t="shared" si="54"/>
        <v/>
      </c>
      <c r="K109" s="167" t="str">
        <f t="shared" si="54"/>
        <v/>
      </c>
      <c r="L109" s="166" t="str">
        <f t="shared" si="55"/>
        <v>　</v>
      </c>
      <c r="M109" s="121" t="str">
        <f t="shared" si="56"/>
        <v>　</v>
      </c>
      <c r="N109" s="121" t="str">
        <f t="shared" si="57"/>
        <v xml:space="preserve"> </v>
      </c>
      <c r="O109" s="22" t="str">
        <f>IF(F109="","",VLOOKUP(F109,ﾘｽﾄ!$G$3:$K$39,5,FALSE))</f>
        <v/>
      </c>
      <c r="P109" s="67"/>
      <c r="Q109" s="68" t="str">
        <f t="shared" si="58"/>
        <v/>
      </c>
      <c r="R109" s="69" t="str">
        <f>IF(P109="","",DATEDIF(P109,ﾘｽﾄ!$E$4,"Y"))</f>
        <v/>
      </c>
      <c r="S109" s="231">
        <f t="shared" si="36"/>
        <v>0</v>
      </c>
      <c r="T109" s="232">
        <f t="shared" si="37"/>
        <v>0</v>
      </c>
      <c r="U109" s="232">
        <f t="shared" si="38"/>
        <v>0</v>
      </c>
      <c r="V109" s="232">
        <f t="shared" si="39"/>
        <v>0</v>
      </c>
      <c r="W109" s="232">
        <f t="shared" si="40"/>
        <v>0</v>
      </c>
      <c r="X109" s="232">
        <f t="shared" si="41"/>
        <v>0</v>
      </c>
      <c r="Y109" s="18"/>
      <c r="Z109" s="21"/>
      <c r="AA109" s="189"/>
      <c r="AB109" s="184"/>
      <c r="AC109" s="18"/>
      <c r="AD109" s="21"/>
      <c r="AE109" s="21"/>
      <c r="AF109" s="21"/>
      <c r="AG109" s="77" t="str">
        <f t="shared" si="62"/>
        <v>0:00:00</v>
      </c>
      <c r="AH109" s="35">
        <v>0</v>
      </c>
      <c r="AI109" s="158" t="s">
        <v>72</v>
      </c>
      <c r="AJ109" s="36" t="s">
        <v>73</v>
      </c>
      <c r="AK109" s="35">
        <v>0</v>
      </c>
      <c r="AL109" s="158" t="s">
        <v>72</v>
      </c>
      <c r="AM109" s="36" t="s">
        <v>73</v>
      </c>
      <c r="AN109" s="36" t="s">
        <v>73</v>
      </c>
      <c r="AO109" s="79" t="str">
        <f>IFERROR(VLOOKUP(F109,ﾘｽﾄ!$G$3:$J$39,4,FALSE),"")</f>
        <v/>
      </c>
      <c r="AP109" s="81"/>
      <c r="AQ109" s="81"/>
      <c r="AR109" s="121" t="str">
        <f t="shared" si="59"/>
        <v>　</v>
      </c>
      <c r="AS109" s="81" t="str">
        <f t="shared" si="42"/>
        <v/>
      </c>
      <c r="AT109" s="81" t="str">
        <f t="shared" si="42"/>
        <v/>
      </c>
      <c r="AU109" s="121" t="str">
        <f t="shared" si="60"/>
        <v>　</v>
      </c>
      <c r="AV109" s="121" t="str">
        <f t="shared" si="61"/>
        <v xml:space="preserve"> </v>
      </c>
      <c r="AW109" s="82"/>
      <c r="AX109" s="83"/>
      <c r="AY109" s="117"/>
      <c r="AZ109" s="115"/>
      <c r="BA109" s="85"/>
      <c r="BB109" s="93" t="str">
        <f t="shared" si="43"/>
        <v/>
      </c>
      <c r="BC109" s="111" t="str">
        <f t="shared" si="44"/>
        <v/>
      </c>
      <c r="BD109" s="110" t="str">
        <f t="shared" si="45"/>
        <v/>
      </c>
      <c r="BE109" s="107" t="str">
        <f t="shared" si="46"/>
        <v/>
      </c>
      <c r="BF109" s="107" t="str">
        <f t="shared" si="47"/>
        <v/>
      </c>
      <c r="BG109" s="110" t="str">
        <f t="shared" si="48"/>
        <v/>
      </c>
      <c r="BH109" s="108">
        <f t="shared" si="49"/>
        <v>0</v>
      </c>
      <c r="BI109" s="109" t="str">
        <f t="shared" si="50"/>
        <v/>
      </c>
      <c r="BJ109" s="110" t="str">
        <f t="shared" si="51"/>
        <v/>
      </c>
      <c r="BK109" s="107" t="str">
        <f t="shared" si="52"/>
        <v/>
      </c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</row>
    <row r="110" spans="1:84" s="5" customFormat="1" ht="17.25">
      <c r="A110" s="48"/>
      <c r="D110" s="65">
        <v>88</v>
      </c>
      <c r="E110" s="159" t="str">
        <f t="shared" si="53"/>
        <v/>
      </c>
      <c r="F110" s="167"/>
      <c r="G110" s="166" t="str">
        <f>IF(F110="","",VLOOKUP(F110,ﾘｽﾄ!$G$3:$J$39,3,FALSE))</f>
        <v/>
      </c>
      <c r="H110" s="167"/>
      <c r="I110" s="167"/>
      <c r="J110" s="167" t="str">
        <f t="shared" si="54"/>
        <v/>
      </c>
      <c r="K110" s="167" t="str">
        <f t="shared" si="54"/>
        <v/>
      </c>
      <c r="L110" s="166" t="str">
        <f t="shared" si="55"/>
        <v>　</v>
      </c>
      <c r="M110" s="121" t="str">
        <f t="shared" si="56"/>
        <v>　</v>
      </c>
      <c r="N110" s="121" t="str">
        <f t="shared" si="57"/>
        <v xml:space="preserve"> </v>
      </c>
      <c r="O110" s="22" t="str">
        <f>IF(F110="","",VLOOKUP(F110,ﾘｽﾄ!$G$3:$K$39,5,FALSE))</f>
        <v/>
      </c>
      <c r="P110" s="67"/>
      <c r="Q110" s="68" t="str">
        <f t="shared" si="58"/>
        <v/>
      </c>
      <c r="R110" s="69" t="str">
        <f>IF(P110="","",DATEDIF(P110,ﾘｽﾄ!$E$4,"Y"))</f>
        <v/>
      </c>
      <c r="S110" s="231">
        <f t="shared" si="36"/>
        <v>0</v>
      </c>
      <c r="T110" s="232">
        <f t="shared" si="37"/>
        <v>0</v>
      </c>
      <c r="U110" s="232">
        <f t="shared" si="38"/>
        <v>0</v>
      </c>
      <c r="V110" s="232">
        <f t="shared" si="39"/>
        <v>0</v>
      </c>
      <c r="W110" s="232">
        <f t="shared" si="40"/>
        <v>0</v>
      </c>
      <c r="X110" s="232">
        <f t="shared" si="41"/>
        <v>0</v>
      </c>
      <c r="Y110" s="18"/>
      <c r="Z110" s="21"/>
      <c r="AA110" s="189"/>
      <c r="AB110" s="184"/>
      <c r="AC110" s="18"/>
      <c r="AD110" s="21"/>
      <c r="AE110" s="21"/>
      <c r="AF110" s="21"/>
      <c r="AG110" s="77" t="str">
        <f t="shared" si="62"/>
        <v>0:00:00</v>
      </c>
      <c r="AH110" s="35">
        <v>0</v>
      </c>
      <c r="AI110" s="158" t="s">
        <v>72</v>
      </c>
      <c r="AJ110" s="36" t="s">
        <v>73</v>
      </c>
      <c r="AK110" s="35">
        <v>0</v>
      </c>
      <c r="AL110" s="158" t="s">
        <v>72</v>
      </c>
      <c r="AM110" s="36" t="s">
        <v>73</v>
      </c>
      <c r="AN110" s="36" t="s">
        <v>73</v>
      </c>
      <c r="AO110" s="79" t="str">
        <f>IFERROR(VLOOKUP(F110,ﾘｽﾄ!$G$3:$J$39,4,FALSE),"")</f>
        <v/>
      </c>
      <c r="AP110" s="81"/>
      <c r="AQ110" s="81"/>
      <c r="AR110" s="121" t="str">
        <f t="shared" si="59"/>
        <v>　</v>
      </c>
      <c r="AS110" s="81" t="str">
        <f t="shared" si="42"/>
        <v/>
      </c>
      <c r="AT110" s="81" t="str">
        <f t="shared" si="42"/>
        <v/>
      </c>
      <c r="AU110" s="121" t="str">
        <f t="shared" si="60"/>
        <v>　</v>
      </c>
      <c r="AV110" s="121" t="str">
        <f t="shared" si="61"/>
        <v xml:space="preserve"> </v>
      </c>
      <c r="AW110" s="82"/>
      <c r="AX110" s="83"/>
      <c r="AY110" s="117"/>
      <c r="AZ110" s="115"/>
      <c r="BA110" s="85"/>
      <c r="BB110" s="93" t="str">
        <f t="shared" si="43"/>
        <v/>
      </c>
      <c r="BC110" s="111" t="str">
        <f t="shared" si="44"/>
        <v/>
      </c>
      <c r="BD110" s="110" t="str">
        <f t="shared" si="45"/>
        <v/>
      </c>
      <c r="BE110" s="107" t="str">
        <f t="shared" si="46"/>
        <v/>
      </c>
      <c r="BF110" s="107" t="str">
        <f t="shared" si="47"/>
        <v/>
      </c>
      <c r="BG110" s="110" t="str">
        <f t="shared" si="48"/>
        <v/>
      </c>
      <c r="BH110" s="108">
        <f t="shared" si="49"/>
        <v>0</v>
      </c>
      <c r="BI110" s="109" t="str">
        <f t="shared" si="50"/>
        <v/>
      </c>
      <c r="BJ110" s="110" t="str">
        <f t="shared" si="51"/>
        <v/>
      </c>
      <c r="BK110" s="107" t="str">
        <f t="shared" si="52"/>
        <v/>
      </c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</row>
    <row r="111" spans="1:84" s="5" customFormat="1" ht="17.25">
      <c r="A111" s="48"/>
      <c r="D111" s="65">
        <v>89</v>
      </c>
      <c r="E111" s="159" t="str">
        <f t="shared" si="53"/>
        <v/>
      </c>
      <c r="F111" s="167"/>
      <c r="G111" s="166" t="str">
        <f>IF(F111="","",VLOOKUP(F111,ﾘｽﾄ!$G$3:$J$39,3,FALSE))</f>
        <v/>
      </c>
      <c r="H111" s="167"/>
      <c r="I111" s="167"/>
      <c r="J111" s="167" t="str">
        <f t="shared" si="54"/>
        <v/>
      </c>
      <c r="K111" s="167" t="str">
        <f t="shared" si="54"/>
        <v/>
      </c>
      <c r="L111" s="166" t="str">
        <f t="shared" si="55"/>
        <v>　</v>
      </c>
      <c r="M111" s="121" t="str">
        <f t="shared" si="56"/>
        <v>　</v>
      </c>
      <c r="N111" s="121" t="str">
        <f t="shared" si="57"/>
        <v xml:space="preserve"> </v>
      </c>
      <c r="O111" s="22" t="str">
        <f>IF(F111="","",VLOOKUP(F111,ﾘｽﾄ!$G$3:$K$39,5,FALSE))</f>
        <v/>
      </c>
      <c r="P111" s="67"/>
      <c r="Q111" s="68" t="str">
        <f t="shared" si="58"/>
        <v/>
      </c>
      <c r="R111" s="69" t="str">
        <f>IF(P111="","",DATEDIF(P111,ﾘｽﾄ!$E$4,"Y"))</f>
        <v/>
      </c>
      <c r="S111" s="231">
        <f t="shared" si="36"/>
        <v>0</v>
      </c>
      <c r="T111" s="232">
        <f t="shared" si="37"/>
        <v>0</v>
      </c>
      <c r="U111" s="232">
        <f t="shared" si="38"/>
        <v>0</v>
      </c>
      <c r="V111" s="232">
        <f t="shared" si="39"/>
        <v>0</v>
      </c>
      <c r="W111" s="232">
        <f t="shared" si="40"/>
        <v>0</v>
      </c>
      <c r="X111" s="232">
        <f t="shared" si="41"/>
        <v>0</v>
      </c>
      <c r="Y111" s="18"/>
      <c r="Z111" s="21"/>
      <c r="AA111" s="189"/>
      <c r="AB111" s="184"/>
      <c r="AC111" s="18"/>
      <c r="AD111" s="21"/>
      <c r="AE111" s="21"/>
      <c r="AF111" s="21"/>
      <c r="AG111" s="77" t="str">
        <f t="shared" si="62"/>
        <v>0:00:00</v>
      </c>
      <c r="AH111" s="35">
        <v>0</v>
      </c>
      <c r="AI111" s="158" t="s">
        <v>72</v>
      </c>
      <c r="AJ111" s="36" t="s">
        <v>73</v>
      </c>
      <c r="AK111" s="35">
        <v>0</v>
      </c>
      <c r="AL111" s="158" t="s">
        <v>72</v>
      </c>
      <c r="AM111" s="36" t="s">
        <v>73</v>
      </c>
      <c r="AN111" s="36" t="s">
        <v>73</v>
      </c>
      <c r="AO111" s="79" t="str">
        <f>IFERROR(VLOOKUP(F111,ﾘｽﾄ!$G$3:$J$39,4,FALSE),"")</f>
        <v/>
      </c>
      <c r="AP111" s="81"/>
      <c r="AQ111" s="81"/>
      <c r="AR111" s="121" t="str">
        <f t="shared" si="59"/>
        <v>　</v>
      </c>
      <c r="AS111" s="81" t="str">
        <f t="shared" si="42"/>
        <v/>
      </c>
      <c r="AT111" s="81" t="str">
        <f t="shared" si="42"/>
        <v/>
      </c>
      <c r="AU111" s="121" t="str">
        <f t="shared" si="60"/>
        <v>　</v>
      </c>
      <c r="AV111" s="121" t="str">
        <f t="shared" si="61"/>
        <v xml:space="preserve"> </v>
      </c>
      <c r="AW111" s="82"/>
      <c r="AX111" s="83"/>
      <c r="AY111" s="117"/>
      <c r="AZ111" s="115"/>
      <c r="BA111" s="85"/>
      <c r="BB111" s="93" t="str">
        <f t="shared" si="43"/>
        <v/>
      </c>
      <c r="BC111" s="111" t="str">
        <f t="shared" si="44"/>
        <v/>
      </c>
      <c r="BD111" s="110" t="str">
        <f t="shared" si="45"/>
        <v/>
      </c>
      <c r="BE111" s="107" t="str">
        <f t="shared" si="46"/>
        <v/>
      </c>
      <c r="BF111" s="107" t="str">
        <f t="shared" si="47"/>
        <v/>
      </c>
      <c r="BG111" s="110" t="str">
        <f t="shared" si="48"/>
        <v/>
      </c>
      <c r="BH111" s="108">
        <f t="shared" si="49"/>
        <v>0</v>
      </c>
      <c r="BI111" s="109" t="str">
        <f t="shared" si="50"/>
        <v/>
      </c>
      <c r="BJ111" s="110" t="str">
        <f t="shared" si="51"/>
        <v/>
      </c>
      <c r="BK111" s="107" t="str">
        <f t="shared" si="52"/>
        <v/>
      </c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</row>
    <row r="112" spans="1:84" s="5" customFormat="1" ht="17.25">
      <c r="A112" s="48"/>
      <c r="D112" s="65">
        <v>90</v>
      </c>
      <c r="E112" s="159" t="str">
        <f t="shared" si="53"/>
        <v/>
      </c>
      <c r="F112" s="167"/>
      <c r="G112" s="166" t="str">
        <f>IF(F112="","",VLOOKUP(F112,ﾘｽﾄ!$G$3:$J$39,3,FALSE))</f>
        <v/>
      </c>
      <c r="H112" s="167"/>
      <c r="I112" s="167"/>
      <c r="J112" s="167" t="str">
        <f t="shared" si="54"/>
        <v/>
      </c>
      <c r="K112" s="167" t="str">
        <f t="shared" si="54"/>
        <v/>
      </c>
      <c r="L112" s="166" t="str">
        <f t="shared" si="55"/>
        <v>　</v>
      </c>
      <c r="M112" s="121" t="str">
        <f t="shared" si="56"/>
        <v>　</v>
      </c>
      <c r="N112" s="121" t="str">
        <f t="shared" si="57"/>
        <v xml:space="preserve"> </v>
      </c>
      <c r="O112" s="22" t="str">
        <f>IF(F112="","",VLOOKUP(F112,ﾘｽﾄ!$G$3:$K$39,5,FALSE))</f>
        <v/>
      </c>
      <c r="P112" s="67"/>
      <c r="Q112" s="68" t="str">
        <f t="shared" si="58"/>
        <v/>
      </c>
      <c r="R112" s="69" t="str">
        <f>IF(P112="","",DATEDIF(P112,ﾘｽﾄ!$E$4,"Y"))</f>
        <v/>
      </c>
      <c r="S112" s="231">
        <f t="shared" si="36"/>
        <v>0</v>
      </c>
      <c r="T112" s="232">
        <f t="shared" si="37"/>
        <v>0</v>
      </c>
      <c r="U112" s="232">
        <f t="shared" si="38"/>
        <v>0</v>
      </c>
      <c r="V112" s="232">
        <f t="shared" si="39"/>
        <v>0</v>
      </c>
      <c r="W112" s="232">
        <f t="shared" si="40"/>
        <v>0</v>
      </c>
      <c r="X112" s="232">
        <f t="shared" si="41"/>
        <v>0</v>
      </c>
      <c r="Y112" s="18"/>
      <c r="Z112" s="21"/>
      <c r="AA112" s="189"/>
      <c r="AB112" s="184"/>
      <c r="AC112" s="18"/>
      <c r="AD112" s="21"/>
      <c r="AE112" s="21"/>
      <c r="AF112" s="21"/>
      <c r="AG112" s="77" t="str">
        <f t="shared" si="62"/>
        <v>0:00:00</v>
      </c>
      <c r="AH112" s="35">
        <v>0</v>
      </c>
      <c r="AI112" s="158" t="s">
        <v>72</v>
      </c>
      <c r="AJ112" s="36" t="s">
        <v>73</v>
      </c>
      <c r="AK112" s="35">
        <v>0</v>
      </c>
      <c r="AL112" s="158" t="s">
        <v>72</v>
      </c>
      <c r="AM112" s="36" t="s">
        <v>73</v>
      </c>
      <c r="AN112" s="36" t="s">
        <v>73</v>
      </c>
      <c r="AO112" s="79" t="str">
        <f>IFERROR(VLOOKUP(F112,ﾘｽﾄ!$G$3:$J$39,4,FALSE),"")</f>
        <v/>
      </c>
      <c r="AP112" s="81"/>
      <c r="AQ112" s="81"/>
      <c r="AR112" s="121" t="str">
        <f t="shared" si="59"/>
        <v>　</v>
      </c>
      <c r="AS112" s="81" t="str">
        <f t="shared" si="42"/>
        <v/>
      </c>
      <c r="AT112" s="81" t="str">
        <f t="shared" si="42"/>
        <v/>
      </c>
      <c r="AU112" s="121" t="str">
        <f t="shared" si="60"/>
        <v>　</v>
      </c>
      <c r="AV112" s="121" t="str">
        <f t="shared" si="61"/>
        <v xml:space="preserve"> </v>
      </c>
      <c r="AW112" s="82"/>
      <c r="AX112" s="83"/>
      <c r="AY112" s="117"/>
      <c r="AZ112" s="115"/>
      <c r="BA112" s="85"/>
      <c r="BB112" s="93" t="str">
        <f t="shared" si="43"/>
        <v/>
      </c>
      <c r="BC112" s="111" t="str">
        <f t="shared" si="44"/>
        <v/>
      </c>
      <c r="BD112" s="110" t="str">
        <f t="shared" si="45"/>
        <v/>
      </c>
      <c r="BE112" s="107" t="str">
        <f t="shared" si="46"/>
        <v/>
      </c>
      <c r="BF112" s="107" t="str">
        <f t="shared" si="47"/>
        <v/>
      </c>
      <c r="BG112" s="110" t="str">
        <f t="shared" si="48"/>
        <v/>
      </c>
      <c r="BH112" s="108">
        <f t="shared" si="49"/>
        <v>0</v>
      </c>
      <c r="BI112" s="109" t="str">
        <f t="shared" si="50"/>
        <v/>
      </c>
      <c r="BJ112" s="110" t="str">
        <f t="shared" si="51"/>
        <v/>
      </c>
      <c r="BK112" s="107" t="str">
        <f t="shared" si="52"/>
        <v/>
      </c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</row>
    <row r="113" spans="1:85" s="5" customFormat="1" ht="17.25">
      <c r="A113" s="48"/>
      <c r="D113" s="65">
        <v>91</v>
      </c>
      <c r="E113" s="159" t="str">
        <f t="shared" si="53"/>
        <v/>
      </c>
      <c r="F113" s="167"/>
      <c r="G113" s="166" t="str">
        <f>IF(F113="","",VLOOKUP(F113,ﾘｽﾄ!$G$3:$J$39,3,FALSE))</f>
        <v/>
      </c>
      <c r="H113" s="167"/>
      <c r="I113" s="167"/>
      <c r="J113" s="167" t="str">
        <f t="shared" si="54"/>
        <v/>
      </c>
      <c r="K113" s="167" t="str">
        <f t="shared" si="54"/>
        <v/>
      </c>
      <c r="L113" s="166" t="str">
        <f t="shared" si="55"/>
        <v>　</v>
      </c>
      <c r="M113" s="121" t="str">
        <f t="shared" si="56"/>
        <v>　</v>
      </c>
      <c r="N113" s="121" t="str">
        <f t="shared" si="57"/>
        <v xml:space="preserve"> </v>
      </c>
      <c r="O113" s="22" t="str">
        <f>IF(F113="","",VLOOKUP(F113,ﾘｽﾄ!$G$3:$K$39,5,FALSE))</f>
        <v/>
      </c>
      <c r="P113" s="67"/>
      <c r="Q113" s="68" t="str">
        <f t="shared" si="58"/>
        <v/>
      </c>
      <c r="R113" s="69" t="str">
        <f>IF(P113="","",DATEDIF(P113,ﾘｽﾄ!$E$4,"Y"))</f>
        <v/>
      </c>
      <c r="S113" s="231">
        <f t="shared" si="36"/>
        <v>0</v>
      </c>
      <c r="T113" s="232">
        <f t="shared" si="37"/>
        <v>0</v>
      </c>
      <c r="U113" s="232">
        <f t="shared" si="38"/>
        <v>0</v>
      </c>
      <c r="V113" s="232">
        <f t="shared" si="39"/>
        <v>0</v>
      </c>
      <c r="W113" s="232">
        <f t="shared" si="40"/>
        <v>0</v>
      </c>
      <c r="X113" s="232">
        <f t="shared" si="41"/>
        <v>0</v>
      </c>
      <c r="Y113" s="18"/>
      <c r="Z113" s="21"/>
      <c r="AA113" s="189"/>
      <c r="AB113" s="184"/>
      <c r="AC113" s="18"/>
      <c r="AD113" s="21"/>
      <c r="AE113" s="21"/>
      <c r="AF113" s="21"/>
      <c r="AG113" s="77" t="str">
        <f t="shared" si="62"/>
        <v>0:00:00</v>
      </c>
      <c r="AH113" s="35">
        <v>0</v>
      </c>
      <c r="AI113" s="158" t="s">
        <v>72</v>
      </c>
      <c r="AJ113" s="36" t="s">
        <v>73</v>
      </c>
      <c r="AK113" s="35">
        <v>0</v>
      </c>
      <c r="AL113" s="158" t="s">
        <v>72</v>
      </c>
      <c r="AM113" s="36" t="s">
        <v>73</v>
      </c>
      <c r="AN113" s="36" t="s">
        <v>73</v>
      </c>
      <c r="AO113" s="79" t="str">
        <f>IFERROR(VLOOKUP(F113,ﾘｽﾄ!$G$3:$J$39,4,FALSE),"")</f>
        <v/>
      </c>
      <c r="AP113" s="81"/>
      <c r="AQ113" s="81"/>
      <c r="AR113" s="121" t="str">
        <f t="shared" si="59"/>
        <v>　</v>
      </c>
      <c r="AS113" s="81" t="str">
        <f t="shared" si="42"/>
        <v/>
      </c>
      <c r="AT113" s="81" t="str">
        <f t="shared" si="42"/>
        <v/>
      </c>
      <c r="AU113" s="121" t="str">
        <f t="shared" si="60"/>
        <v>　</v>
      </c>
      <c r="AV113" s="121" t="str">
        <f t="shared" si="61"/>
        <v xml:space="preserve"> </v>
      </c>
      <c r="AW113" s="82"/>
      <c r="AX113" s="83"/>
      <c r="AY113" s="117"/>
      <c r="AZ113" s="115"/>
      <c r="BA113" s="85"/>
      <c r="BB113" s="93" t="str">
        <f t="shared" si="43"/>
        <v/>
      </c>
      <c r="BC113" s="111" t="str">
        <f t="shared" si="44"/>
        <v/>
      </c>
      <c r="BD113" s="110" t="str">
        <f t="shared" si="45"/>
        <v/>
      </c>
      <c r="BE113" s="107" t="str">
        <f t="shared" si="46"/>
        <v/>
      </c>
      <c r="BF113" s="107" t="str">
        <f t="shared" si="47"/>
        <v/>
      </c>
      <c r="BG113" s="110" t="str">
        <f t="shared" si="48"/>
        <v/>
      </c>
      <c r="BH113" s="108">
        <f t="shared" si="49"/>
        <v>0</v>
      </c>
      <c r="BI113" s="109" t="str">
        <f t="shared" si="50"/>
        <v/>
      </c>
      <c r="BJ113" s="110" t="str">
        <f t="shared" si="51"/>
        <v/>
      </c>
      <c r="BK113" s="107" t="str">
        <f t="shared" si="52"/>
        <v/>
      </c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</row>
    <row r="114" spans="1:85" s="5" customFormat="1" ht="17.25">
      <c r="A114" s="48"/>
      <c r="D114" s="65">
        <v>92</v>
      </c>
      <c r="E114" s="159" t="str">
        <f t="shared" si="53"/>
        <v/>
      </c>
      <c r="F114" s="167"/>
      <c r="G114" s="166" t="str">
        <f>IF(F114="","",VLOOKUP(F114,ﾘｽﾄ!$G$3:$J$39,3,FALSE))</f>
        <v/>
      </c>
      <c r="H114" s="167"/>
      <c r="I114" s="167"/>
      <c r="J114" s="167" t="str">
        <f t="shared" si="54"/>
        <v/>
      </c>
      <c r="K114" s="167" t="str">
        <f t="shared" si="54"/>
        <v/>
      </c>
      <c r="L114" s="166" t="str">
        <f t="shared" si="55"/>
        <v>　</v>
      </c>
      <c r="M114" s="121" t="str">
        <f t="shared" si="56"/>
        <v>　</v>
      </c>
      <c r="N114" s="121" t="str">
        <f t="shared" si="57"/>
        <v xml:space="preserve"> </v>
      </c>
      <c r="O114" s="22" t="str">
        <f>IF(F114="","",VLOOKUP(F114,ﾘｽﾄ!$G$3:$K$39,5,FALSE))</f>
        <v/>
      </c>
      <c r="P114" s="67"/>
      <c r="Q114" s="68" t="str">
        <f t="shared" si="58"/>
        <v/>
      </c>
      <c r="R114" s="69" t="str">
        <f>IF(P114="","",DATEDIF(P114,ﾘｽﾄ!$E$4,"Y"))</f>
        <v/>
      </c>
      <c r="S114" s="231">
        <f t="shared" si="36"/>
        <v>0</v>
      </c>
      <c r="T114" s="232">
        <f t="shared" si="37"/>
        <v>0</v>
      </c>
      <c r="U114" s="232">
        <f t="shared" si="38"/>
        <v>0</v>
      </c>
      <c r="V114" s="232">
        <f t="shared" si="39"/>
        <v>0</v>
      </c>
      <c r="W114" s="232">
        <f t="shared" si="40"/>
        <v>0</v>
      </c>
      <c r="X114" s="232">
        <f t="shared" si="41"/>
        <v>0</v>
      </c>
      <c r="Y114" s="18"/>
      <c r="Z114" s="21"/>
      <c r="AA114" s="189"/>
      <c r="AB114" s="184"/>
      <c r="AC114" s="18"/>
      <c r="AD114" s="21"/>
      <c r="AE114" s="21"/>
      <c r="AF114" s="21"/>
      <c r="AG114" s="77" t="str">
        <f t="shared" si="62"/>
        <v>0:00:00</v>
      </c>
      <c r="AH114" s="35">
        <v>0</v>
      </c>
      <c r="AI114" s="158" t="s">
        <v>72</v>
      </c>
      <c r="AJ114" s="36" t="s">
        <v>73</v>
      </c>
      <c r="AK114" s="35">
        <v>0</v>
      </c>
      <c r="AL114" s="158" t="s">
        <v>72</v>
      </c>
      <c r="AM114" s="36" t="s">
        <v>73</v>
      </c>
      <c r="AN114" s="36" t="s">
        <v>73</v>
      </c>
      <c r="AO114" s="79" t="str">
        <f>IFERROR(VLOOKUP(F114,ﾘｽﾄ!$G$3:$J$39,4,FALSE),"")</f>
        <v/>
      </c>
      <c r="AP114" s="81"/>
      <c r="AQ114" s="81"/>
      <c r="AR114" s="121" t="str">
        <f t="shared" si="59"/>
        <v>　</v>
      </c>
      <c r="AS114" s="81" t="str">
        <f t="shared" si="42"/>
        <v/>
      </c>
      <c r="AT114" s="81" t="str">
        <f t="shared" si="42"/>
        <v/>
      </c>
      <c r="AU114" s="121" t="str">
        <f t="shared" si="60"/>
        <v>　</v>
      </c>
      <c r="AV114" s="121" t="str">
        <f t="shared" si="61"/>
        <v xml:space="preserve"> </v>
      </c>
      <c r="AW114" s="82"/>
      <c r="AX114" s="83"/>
      <c r="AY114" s="117"/>
      <c r="AZ114" s="115"/>
      <c r="BA114" s="85"/>
      <c r="BB114" s="93" t="str">
        <f t="shared" si="43"/>
        <v/>
      </c>
      <c r="BC114" s="111" t="str">
        <f t="shared" si="44"/>
        <v/>
      </c>
      <c r="BD114" s="110" t="str">
        <f t="shared" si="45"/>
        <v/>
      </c>
      <c r="BE114" s="107" t="str">
        <f t="shared" si="46"/>
        <v/>
      </c>
      <c r="BF114" s="107" t="str">
        <f t="shared" si="47"/>
        <v/>
      </c>
      <c r="BG114" s="110" t="str">
        <f t="shared" si="48"/>
        <v/>
      </c>
      <c r="BH114" s="108">
        <f t="shared" si="49"/>
        <v>0</v>
      </c>
      <c r="BI114" s="109" t="str">
        <f t="shared" si="50"/>
        <v/>
      </c>
      <c r="BJ114" s="110" t="str">
        <f t="shared" si="51"/>
        <v/>
      </c>
      <c r="BK114" s="107" t="str">
        <f t="shared" si="52"/>
        <v/>
      </c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</row>
    <row r="115" spans="1:85" s="5" customFormat="1" ht="17.25">
      <c r="A115" s="48"/>
      <c r="D115" s="65">
        <v>93</v>
      </c>
      <c r="E115" s="159" t="str">
        <f t="shared" si="53"/>
        <v/>
      </c>
      <c r="F115" s="167"/>
      <c r="G115" s="166" t="str">
        <f>IF(F115="","",VLOOKUP(F115,ﾘｽﾄ!$G$3:$J$39,3,FALSE))</f>
        <v/>
      </c>
      <c r="H115" s="167"/>
      <c r="I115" s="167"/>
      <c r="J115" s="167" t="str">
        <f t="shared" si="54"/>
        <v/>
      </c>
      <c r="K115" s="167" t="str">
        <f t="shared" si="54"/>
        <v/>
      </c>
      <c r="L115" s="166" t="str">
        <f t="shared" si="55"/>
        <v>　</v>
      </c>
      <c r="M115" s="121" t="str">
        <f t="shared" si="56"/>
        <v>　</v>
      </c>
      <c r="N115" s="121" t="str">
        <f t="shared" si="57"/>
        <v xml:space="preserve"> </v>
      </c>
      <c r="O115" s="22" t="str">
        <f>IF(F115="","",VLOOKUP(F115,ﾘｽﾄ!$G$3:$K$39,5,FALSE))</f>
        <v/>
      </c>
      <c r="P115" s="67"/>
      <c r="Q115" s="68" t="str">
        <f t="shared" si="58"/>
        <v/>
      </c>
      <c r="R115" s="69" t="str">
        <f>IF(P115="","",DATEDIF(P115,ﾘｽﾄ!$E$4,"Y"))</f>
        <v/>
      </c>
      <c r="S115" s="231">
        <f t="shared" si="36"/>
        <v>0</v>
      </c>
      <c r="T115" s="232">
        <f t="shared" si="37"/>
        <v>0</v>
      </c>
      <c r="U115" s="232">
        <f t="shared" si="38"/>
        <v>0</v>
      </c>
      <c r="V115" s="232">
        <f t="shared" si="39"/>
        <v>0</v>
      </c>
      <c r="W115" s="232">
        <f t="shared" si="40"/>
        <v>0</v>
      </c>
      <c r="X115" s="232">
        <f t="shared" si="41"/>
        <v>0</v>
      </c>
      <c r="Y115" s="18"/>
      <c r="Z115" s="21"/>
      <c r="AA115" s="189"/>
      <c r="AB115" s="184"/>
      <c r="AC115" s="18"/>
      <c r="AD115" s="21"/>
      <c r="AE115" s="21"/>
      <c r="AF115" s="21"/>
      <c r="AG115" s="77" t="str">
        <f t="shared" si="62"/>
        <v>0:00:00</v>
      </c>
      <c r="AH115" s="35">
        <v>0</v>
      </c>
      <c r="AI115" s="158" t="s">
        <v>72</v>
      </c>
      <c r="AJ115" s="36" t="s">
        <v>73</v>
      </c>
      <c r="AK115" s="35">
        <v>0</v>
      </c>
      <c r="AL115" s="158" t="s">
        <v>72</v>
      </c>
      <c r="AM115" s="36" t="s">
        <v>73</v>
      </c>
      <c r="AN115" s="36" t="s">
        <v>73</v>
      </c>
      <c r="AO115" s="79" t="str">
        <f>IFERROR(VLOOKUP(F115,ﾘｽﾄ!$G$3:$J$39,4,FALSE),"")</f>
        <v/>
      </c>
      <c r="AP115" s="81"/>
      <c r="AQ115" s="81"/>
      <c r="AR115" s="121" t="str">
        <f t="shared" si="59"/>
        <v>　</v>
      </c>
      <c r="AS115" s="81" t="str">
        <f t="shared" si="42"/>
        <v/>
      </c>
      <c r="AT115" s="81" t="str">
        <f t="shared" si="42"/>
        <v/>
      </c>
      <c r="AU115" s="121" t="str">
        <f t="shared" si="60"/>
        <v>　</v>
      </c>
      <c r="AV115" s="121" t="str">
        <f t="shared" si="61"/>
        <v xml:space="preserve"> </v>
      </c>
      <c r="AW115" s="82"/>
      <c r="AX115" s="83"/>
      <c r="AY115" s="117"/>
      <c r="AZ115" s="115"/>
      <c r="BA115" s="85"/>
      <c r="BB115" s="93" t="str">
        <f t="shared" si="43"/>
        <v/>
      </c>
      <c r="BC115" s="111" t="str">
        <f t="shared" si="44"/>
        <v/>
      </c>
      <c r="BD115" s="110" t="str">
        <f t="shared" si="45"/>
        <v/>
      </c>
      <c r="BE115" s="107" t="str">
        <f t="shared" si="46"/>
        <v/>
      </c>
      <c r="BF115" s="107" t="str">
        <f t="shared" si="47"/>
        <v/>
      </c>
      <c r="BG115" s="110" t="str">
        <f t="shared" si="48"/>
        <v/>
      </c>
      <c r="BH115" s="108">
        <f t="shared" si="49"/>
        <v>0</v>
      </c>
      <c r="BI115" s="109" t="str">
        <f t="shared" si="50"/>
        <v/>
      </c>
      <c r="BJ115" s="110" t="str">
        <f t="shared" si="51"/>
        <v/>
      </c>
      <c r="BK115" s="107" t="str">
        <f t="shared" si="52"/>
        <v/>
      </c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</row>
    <row r="116" spans="1:85" s="5" customFormat="1" ht="17.25">
      <c r="A116" s="48"/>
      <c r="D116" s="65">
        <v>94</v>
      </c>
      <c r="E116" s="159" t="str">
        <f t="shared" si="53"/>
        <v/>
      </c>
      <c r="F116" s="167"/>
      <c r="G116" s="166" t="str">
        <f>IF(F116="","",VLOOKUP(F116,ﾘｽﾄ!$G$3:$J$39,3,FALSE))</f>
        <v/>
      </c>
      <c r="H116" s="167"/>
      <c r="I116" s="167"/>
      <c r="J116" s="167" t="str">
        <f t="shared" si="54"/>
        <v/>
      </c>
      <c r="K116" s="167" t="str">
        <f t="shared" si="54"/>
        <v/>
      </c>
      <c r="L116" s="166" t="str">
        <f t="shared" si="55"/>
        <v>　</v>
      </c>
      <c r="M116" s="121" t="str">
        <f t="shared" si="56"/>
        <v>　</v>
      </c>
      <c r="N116" s="121" t="str">
        <f t="shared" si="57"/>
        <v xml:space="preserve"> </v>
      </c>
      <c r="O116" s="22" t="str">
        <f>IF(F116="","",VLOOKUP(F116,ﾘｽﾄ!$G$3:$K$39,5,FALSE))</f>
        <v/>
      </c>
      <c r="P116" s="67"/>
      <c r="Q116" s="68" t="str">
        <f t="shared" si="58"/>
        <v/>
      </c>
      <c r="R116" s="69" t="str">
        <f>IF(P116="","",DATEDIF(P116,ﾘｽﾄ!$E$4,"Y"))</f>
        <v/>
      </c>
      <c r="S116" s="231">
        <f t="shared" si="36"/>
        <v>0</v>
      </c>
      <c r="T116" s="232">
        <f t="shared" si="37"/>
        <v>0</v>
      </c>
      <c r="U116" s="232">
        <f t="shared" si="38"/>
        <v>0</v>
      </c>
      <c r="V116" s="232">
        <f t="shared" si="39"/>
        <v>0</v>
      </c>
      <c r="W116" s="232">
        <f t="shared" si="40"/>
        <v>0</v>
      </c>
      <c r="X116" s="232">
        <f t="shared" si="41"/>
        <v>0</v>
      </c>
      <c r="Y116" s="18"/>
      <c r="Z116" s="21"/>
      <c r="AA116" s="189"/>
      <c r="AB116" s="184"/>
      <c r="AC116" s="18"/>
      <c r="AD116" s="21"/>
      <c r="AE116" s="21"/>
      <c r="AF116" s="21"/>
      <c r="AG116" s="77" t="str">
        <f t="shared" si="62"/>
        <v>0:00:00</v>
      </c>
      <c r="AH116" s="35">
        <v>0</v>
      </c>
      <c r="AI116" s="158" t="s">
        <v>72</v>
      </c>
      <c r="AJ116" s="36" t="s">
        <v>73</v>
      </c>
      <c r="AK116" s="35">
        <v>0</v>
      </c>
      <c r="AL116" s="158" t="s">
        <v>72</v>
      </c>
      <c r="AM116" s="36" t="s">
        <v>73</v>
      </c>
      <c r="AN116" s="36" t="s">
        <v>73</v>
      </c>
      <c r="AO116" s="79" t="str">
        <f>IFERROR(VLOOKUP(F116,ﾘｽﾄ!$G$3:$J$39,4,FALSE),"")</f>
        <v/>
      </c>
      <c r="AP116" s="81"/>
      <c r="AQ116" s="81"/>
      <c r="AR116" s="121" t="str">
        <f t="shared" si="59"/>
        <v>　</v>
      </c>
      <c r="AS116" s="81" t="str">
        <f t="shared" si="42"/>
        <v/>
      </c>
      <c r="AT116" s="81" t="str">
        <f t="shared" si="42"/>
        <v/>
      </c>
      <c r="AU116" s="121" t="str">
        <f t="shared" si="60"/>
        <v>　</v>
      </c>
      <c r="AV116" s="121" t="str">
        <f t="shared" si="61"/>
        <v xml:space="preserve"> </v>
      </c>
      <c r="AW116" s="82"/>
      <c r="AX116" s="83"/>
      <c r="AY116" s="117"/>
      <c r="AZ116" s="115"/>
      <c r="BA116" s="85"/>
      <c r="BB116" s="93" t="str">
        <f t="shared" si="43"/>
        <v/>
      </c>
      <c r="BC116" s="111" t="str">
        <f t="shared" si="44"/>
        <v/>
      </c>
      <c r="BD116" s="110" t="str">
        <f t="shared" si="45"/>
        <v/>
      </c>
      <c r="BE116" s="107" t="str">
        <f t="shared" si="46"/>
        <v/>
      </c>
      <c r="BF116" s="107" t="str">
        <f t="shared" si="47"/>
        <v/>
      </c>
      <c r="BG116" s="110" t="str">
        <f t="shared" si="48"/>
        <v/>
      </c>
      <c r="BH116" s="108">
        <f t="shared" si="49"/>
        <v>0</v>
      </c>
      <c r="BI116" s="109" t="str">
        <f t="shared" si="50"/>
        <v/>
      </c>
      <c r="BJ116" s="110" t="str">
        <f t="shared" si="51"/>
        <v/>
      </c>
      <c r="BK116" s="107" t="str">
        <f t="shared" si="52"/>
        <v/>
      </c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</row>
    <row r="117" spans="1:85" s="5" customFormat="1" ht="17.25">
      <c r="A117" s="48"/>
      <c r="D117" s="65">
        <v>95</v>
      </c>
      <c r="E117" s="159" t="str">
        <f t="shared" si="53"/>
        <v/>
      </c>
      <c r="F117" s="167"/>
      <c r="G117" s="166" t="str">
        <f>IF(F117="","",VLOOKUP(F117,ﾘｽﾄ!$G$3:$J$39,3,FALSE))</f>
        <v/>
      </c>
      <c r="H117" s="167"/>
      <c r="I117" s="167"/>
      <c r="J117" s="167" t="str">
        <f t="shared" si="54"/>
        <v/>
      </c>
      <c r="K117" s="167" t="str">
        <f t="shared" si="54"/>
        <v/>
      </c>
      <c r="L117" s="166" t="str">
        <f t="shared" si="55"/>
        <v>　</v>
      </c>
      <c r="M117" s="121" t="str">
        <f t="shared" si="56"/>
        <v>　</v>
      </c>
      <c r="N117" s="121" t="str">
        <f t="shared" si="57"/>
        <v xml:space="preserve"> </v>
      </c>
      <c r="O117" s="22" t="str">
        <f>IF(F117="","",VLOOKUP(F117,ﾘｽﾄ!$G$3:$K$39,5,FALSE))</f>
        <v/>
      </c>
      <c r="P117" s="67"/>
      <c r="Q117" s="68" t="str">
        <f t="shared" si="58"/>
        <v/>
      </c>
      <c r="R117" s="69" t="str">
        <f>IF(P117="","",DATEDIF(P117,ﾘｽﾄ!$E$4,"Y"))</f>
        <v/>
      </c>
      <c r="S117" s="231">
        <f t="shared" si="36"/>
        <v>0</v>
      </c>
      <c r="T117" s="232">
        <f t="shared" si="37"/>
        <v>0</v>
      </c>
      <c r="U117" s="232">
        <f t="shared" si="38"/>
        <v>0</v>
      </c>
      <c r="V117" s="232">
        <f t="shared" si="39"/>
        <v>0</v>
      </c>
      <c r="W117" s="232">
        <f t="shared" si="40"/>
        <v>0</v>
      </c>
      <c r="X117" s="232">
        <f t="shared" si="41"/>
        <v>0</v>
      </c>
      <c r="Y117" s="18"/>
      <c r="Z117" s="21"/>
      <c r="AA117" s="189"/>
      <c r="AB117" s="184"/>
      <c r="AC117" s="18"/>
      <c r="AD117" s="21"/>
      <c r="AE117" s="21"/>
      <c r="AF117" s="21"/>
      <c r="AG117" s="77" t="str">
        <f t="shared" si="62"/>
        <v>0:00:00</v>
      </c>
      <c r="AH117" s="35">
        <v>0</v>
      </c>
      <c r="AI117" s="158" t="s">
        <v>72</v>
      </c>
      <c r="AJ117" s="36" t="s">
        <v>73</v>
      </c>
      <c r="AK117" s="35">
        <v>0</v>
      </c>
      <c r="AL117" s="158" t="s">
        <v>72</v>
      </c>
      <c r="AM117" s="36" t="s">
        <v>73</v>
      </c>
      <c r="AN117" s="36" t="s">
        <v>73</v>
      </c>
      <c r="AO117" s="79" t="str">
        <f>IFERROR(VLOOKUP(F117,ﾘｽﾄ!$G$3:$J$39,4,FALSE),"")</f>
        <v/>
      </c>
      <c r="AP117" s="81"/>
      <c r="AQ117" s="81"/>
      <c r="AR117" s="121" t="str">
        <f t="shared" si="59"/>
        <v>　</v>
      </c>
      <c r="AS117" s="81" t="str">
        <f t="shared" si="42"/>
        <v/>
      </c>
      <c r="AT117" s="81" t="str">
        <f t="shared" si="42"/>
        <v/>
      </c>
      <c r="AU117" s="121" t="str">
        <f t="shared" si="60"/>
        <v>　</v>
      </c>
      <c r="AV117" s="121" t="str">
        <f t="shared" si="61"/>
        <v xml:space="preserve"> </v>
      </c>
      <c r="AW117" s="82"/>
      <c r="AX117" s="83"/>
      <c r="AY117" s="117"/>
      <c r="AZ117" s="115"/>
      <c r="BA117" s="85"/>
      <c r="BB117" s="93" t="str">
        <f t="shared" si="43"/>
        <v/>
      </c>
      <c r="BC117" s="111" t="str">
        <f t="shared" si="44"/>
        <v/>
      </c>
      <c r="BD117" s="110" t="str">
        <f t="shared" si="45"/>
        <v/>
      </c>
      <c r="BE117" s="107" t="str">
        <f t="shared" si="46"/>
        <v/>
      </c>
      <c r="BF117" s="107" t="str">
        <f t="shared" si="47"/>
        <v/>
      </c>
      <c r="BG117" s="110" t="str">
        <f t="shared" si="48"/>
        <v/>
      </c>
      <c r="BH117" s="108">
        <f t="shared" si="49"/>
        <v>0</v>
      </c>
      <c r="BI117" s="109" t="str">
        <f t="shared" si="50"/>
        <v/>
      </c>
      <c r="BJ117" s="110" t="str">
        <f t="shared" si="51"/>
        <v/>
      </c>
      <c r="BK117" s="107" t="str">
        <f t="shared" si="52"/>
        <v/>
      </c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</row>
    <row r="118" spans="1:85" s="5" customFormat="1" ht="17.25">
      <c r="A118" s="48"/>
      <c r="D118" s="65">
        <v>96</v>
      </c>
      <c r="E118" s="159" t="str">
        <f t="shared" si="53"/>
        <v/>
      </c>
      <c r="F118" s="167"/>
      <c r="G118" s="166" t="str">
        <f>IF(F118="","",VLOOKUP(F118,ﾘｽﾄ!$G$3:$J$39,3,FALSE))</f>
        <v/>
      </c>
      <c r="H118" s="167"/>
      <c r="I118" s="167"/>
      <c r="J118" s="167" t="str">
        <f t="shared" si="54"/>
        <v/>
      </c>
      <c r="K118" s="167" t="str">
        <f t="shared" si="54"/>
        <v/>
      </c>
      <c r="L118" s="166" t="str">
        <f t="shared" si="55"/>
        <v>　</v>
      </c>
      <c r="M118" s="121" t="str">
        <f t="shared" si="56"/>
        <v>　</v>
      </c>
      <c r="N118" s="121" t="str">
        <f t="shared" si="57"/>
        <v xml:space="preserve"> </v>
      </c>
      <c r="O118" s="22" t="str">
        <f>IF(F118="","",VLOOKUP(F118,ﾘｽﾄ!$G$3:$K$39,5,FALSE))</f>
        <v/>
      </c>
      <c r="P118" s="67"/>
      <c r="Q118" s="68" t="str">
        <f t="shared" si="58"/>
        <v/>
      </c>
      <c r="R118" s="69" t="str">
        <f>IF(P118="","",DATEDIF(P118,ﾘｽﾄ!$E$4,"Y"))</f>
        <v/>
      </c>
      <c r="S118" s="231">
        <f t="shared" si="36"/>
        <v>0</v>
      </c>
      <c r="T118" s="232">
        <f t="shared" si="37"/>
        <v>0</v>
      </c>
      <c r="U118" s="232">
        <f t="shared" si="38"/>
        <v>0</v>
      </c>
      <c r="V118" s="232">
        <f t="shared" si="39"/>
        <v>0</v>
      </c>
      <c r="W118" s="232">
        <f t="shared" si="40"/>
        <v>0</v>
      </c>
      <c r="X118" s="232">
        <f t="shared" si="41"/>
        <v>0</v>
      </c>
      <c r="Y118" s="18"/>
      <c r="Z118" s="21"/>
      <c r="AA118" s="189"/>
      <c r="AB118" s="184"/>
      <c r="AC118" s="18"/>
      <c r="AD118" s="21"/>
      <c r="AE118" s="21"/>
      <c r="AF118" s="21"/>
      <c r="AG118" s="77" t="str">
        <f t="shared" si="62"/>
        <v>0:00:00</v>
      </c>
      <c r="AH118" s="35">
        <v>0</v>
      </c>
      <c r="AI118" s="158" t="s">
        <v>72</v>
      </c>
      <c r="AJ118" s="36" t="s">
        <v>73</v>
      </c>
      <c r="AK118" s="35">
        <v>0</v>
      </c>
      <c r="AL118" s="158" t="s">
        <v>72</v>
      </c>
      <c r="AM118" s="36" t="s">
        <v>73</v>
      </c>
      <c r="AN118" s="36" t="s">
        <v>73</v>
      </c>
      <c r="AO118" s="79" t="str">
        <f>IFERROR(VLOOKUP(F118,ﾘｽﾄ!$G$3:$J$39,4,FALSE),"")</f>
        <v/>
      </c>
      <c r="AP118" s="81"/>
      <c r="AQ118" s="81"/>
      <c r="AR118" s="121" t="str">
        <f t="shared" si="59"/>
        <v>　</v>
      </c>
      <c r="AS118" s="81" t="str">
        <f t="shared" si="42"/>
        <v/>
      </c>
      <c r="AT118" s="81" t="str">
        <f t="shared" si="42"/>
        <v/>
      </c>
      <c r="AU118" s="121" t="str">
        <f t="shared" si="60"/>
        <v>　</v>
      </c>
      <c r="AV118" s="121" t="str">
        <f t="shared" si="61"/>
        <v xml:space="preserve"> </v>
      </c>
      <c r="AW118" s="82"/>
      <c r="AX118" s="83"/>
      <c r="AY118" s="117"/>
      <c r="AZ118" s="115"/>
      <c r="BA118" s="85"/>
      <c r="BB118" s="93" t="str">
        <f t="shared" si="43"/>
        <v/>
      </c>
      <c r="BC118" s="111" t="str">
        <f t="shared" si="44"/>
        <v/>
      </c>
      <c r="BD118" s="110" t="str">
        <f t="shared" si="45"/>
        <v/>
      </c>
      <c r="BE118" s="107" t="str">
        <f t="shared" si="46"/>
        <v/>
      </c>
      <c r="BF118" s="107" t="str">
        <f t="shared" si="47"/>
        <v/>
      </c>
      <c r="BG118" s="110" t="str">
        <f t="shared" si="48"/>
        <v/>
      </c>
      <c r="BH118" s="108">
        <f t="shared" si="49"/>
        <v>0</v>
      </c>
      <c r="BI118" s="109" t="str">
        <f t="shared" si="50"/>
        <v/>
      </c>
      <c r="BJ118" s="110" t="str">
        <f t="shared" si="51"/>
        <v/>
      </c>
      <c r="BK118" s="107" t="str">
        <f t="shared" si="52"/>
        <v/>
      </c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</row>
    <row r="119" spans="1:85" s="5" customFormat="1" ht="17.25">
      <c r="A119" s="48"/>
      <c r="D119" s="65">
        <v>97</v>
      </c>
      <c r="E119" s="159" t="str">
        <f t="shared" si="53"/>
        <v/>
      </c>
      <c r="F119" s="167"/>
      <c r="G119" s="166" t="str">
        <f>IF(F119="","",VLOOKUP(F119,ﾘｽﾄ!$G$3:$J$39,3,FALSE))</f>
        <v/>
      </c>
      <c r="H119" s="167"/>
      <c r="I119" s="167"/>
      <c r="J119" s="167" t="str">
        <f t="shared" si="54"/>
        <v/>
      </c>
      <c r="K119" s="167" t="str">
        <f t="shared" si="54"/>
        <v/>
      </c>
      <c r="L119" s="166" t="str">
        <f t="shared" si="55"/>
        <v>　</v>
      </c>
      <c r="M119" s="121" t="str">
        <f t="shared" si="56"/>
        <v>　</v>
      </c>
      <c r="N119" s="121" t="str">
        <f t="shared" si="57"/>
        <v xml:space="preserve"> </v>
      </c>
      <c r="O119" s="22" t="str">
        <f>IF(F119="","",VLOOKUP(F119,ﾘｽﾄ!$G$3:$K$39,5,FALSE))</f>
        <v/>
      </c>
      <c r="P119" s="67"/>
      <c r="Q119" s="68" t="str">
        <f t="shared" si="58"/>
        <v/>
      </c>
      <c r="R119" s="69" t="str">
        <f>IF(P119="","",DATEDIF(P119,ﾘｽﾄ!$E$4,"Y"))</f>
        <v/>
      </c>
      <c r="S119" s="231">
        <f t="shared" si="36"/>
        <v>0</v>
      </c>
      <c r="T119" s="232">
        <f t="shared" si="37"/>
        <v>0</v>
      </c>
      <c r="U119" s="232">
        <f t="shared" si="38"/>
        <v>0</v>
      </c>
      <c r="V119" s="232">
        <f t="shared" si="39"/>
        <v>0</v>
      </c>
      <c r="W119" s="232">
        <f t="shared" si="40"/>
        <v>0</v>
      </c>
      <c r="X119" s="232">
        <f t="shared" si="41"/>
        <v>0</v>
      </c>
      <c r="Y119" s="18"/>
      <c r="Z119" s="21"/>
      <c r="AA119" s="189"/>
      <c r="AB119" s="184"/>
      <c r="AC119" s="18"/>
      <c r="AD119" s="21"/>
      <c r="AE119" s="21"/>
      <c r="AF119" s="21"/>
      <c r="AG119" s="77" t="str">
        <f t="shared" si="62"/>
        <v>0:00:00</v>
      </c>
      <c r="AH119" s="35">
        <v>0</v>
      </c>
      <c r="AI119" s="158" t="s">
        <v>72</v>
      </c>
      <c r="AJ119" s="36" t="s">
        <v>73</v>
      </c>
      <c r="AK119" s="35">
        <v>0</v>
      </c>
      <c r="AL119" s="158" t="s">
        <v>72</v>
      </c>
      <c r="AM119" s="36" t="s">
        <v>73</v>
      </c>
      <c r="AN119" s="36" t="s">
        <v>73</v>
      </c>
      <c r="AO119" s="79" t="str">
        <f>IFERROR(VLOOKUP(F119,ﾘｽﾄ!$G$3:$J$39,4,FALSE),"")</f>
        <v/>
      </c>
      <c r="AP119" s="81"/>
      <c r="AQ119" s="81"/>
      <c r="AR119" s="121" t="str">
        <f t="shared" si="59"/>
        <v>　</v>
      </c>
      <c r="AS119" s="81" t="str">
        <f t="shared" si="42"/>
        <v/>
      </c>
      <c r="AT119" s="81" t="str">
        <f t="shared" si="42"/>
        <v/>
      </c>
      <c r="AU119" s="121" t="str">
        <f t="shared" si="60"/>
        <v>　</v>
      </c>
      <c r="AV119" s="121" t="str">
        <f t="shared" si="61"/>
        <v xml:space="preserve"> </v>
      </c>
      <c r="AW119" s="82"/>
      <c r="AX119" s="83"/>
      <c r="AY119" s="117"/>
      <c r="AZ119" s="115"/>
      <c r="BA119" s="85"/>
      <c r="BB119" s="93" t="str">
        <f t="shared" si="43"/>
        <v/>
      </c>
      <c r="BC119" s="111" t="str">
        <f t="shared" si="44"/>
        <v/>
      </c>
      <c r="BD119" s="110" t="str">
        <f t="shared" si="45"/>
        <v/>
      </c>
      <c r="BE119" s="107" t="str">
        <f t="shared" si="46"/>
        <v/>
      </c>
      <c r="BF119" s="107" t="str">
        <f t="shared" si="47"/>
        <v/>
      </c>
      <c r="BG119" s="110" t="str">
        <f t="shared" si="48"/>
        <v/>
      </c>
      <c r="BH119" s="108">
        <f t="shared" si="49"/>
        <v>0</v>
      </c>
      <c r="BI119" s="109" t="str">
        <f t="shared" si="50"/>
        <v/>
      </c>
      <c r="BJ119" s="110" t="str">
        <f t="shared" si="51"/>
        <v/>
      </c>
      <c r="BK119" s="107" t="str">
        <f t="shared" si="52"/>
        <v/>
      </c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</row>
    <row r="120" spans="1:85" s="5" customFormat="1" ht="17.25">
      <c r="A120" s="48"/>
      <c r="D120" s="65">
        <v>98</v>
      </c>
      <c r="E120" s="159" t="str">
        <f t="shared" si="53"/>
        <v/>
      </c>
      <c r="F120" s="167"/>
      <c r="G120" s="166" t="str">
        <f>IF(F120="","",VLOOKUP(F120,ﾘｽﾄ!$G$3:$J$39,3,FALSE))</f>
        <v/>
      </c>
      <c r="H120" s="167"/>
      <c r="I120" s="167"/>
      <c r="J120" s="167" t="str">
        <f t="shared" si="54"/>
        <v/>
      </c>
      <c r="K120" s="167" t="str">
        <f t="shared" si="54"/>
        <v/>
      </c>
      <c r="L120" s="166" t="str">
        <f t="shared" si="55"/>
        <v>　</v>
      </c>
      <c r="M120" s="121" t="str">
        <f t="shared" si="56"/>
        <v>　</v>
      </c>
      <c r="N120" s="121" t="str">
        <f t="shared" si="57"/>
        <v xml:space="preserve"> </v>
      </c>
      <c r="O120" s="22" t="str">
        <f>IF(F120="","",VLOOKUP(F120,ﾘｽﾄ!$G$3:$K$39,5,FALSE))</f>
        <v/>
      </c>
      <c r="P120" s="67"/>
      <c r="Q120" s="68" t="str">
        <f t="shared" si="58"/>
        <v/>
      </c>
      <c r="R120" s="69" t="str">
        <f>IF(P120="","",DATEDIF(P120,ﾘｽﾄ!$E$4,"Y"))</f>
        <v/>
      </c>
      <c r="S120" s="231">
        <f t="shared" si="36"/>
        <v>0</v>
      </c>
      <c r="T120" s="232">
        <f t="shared" si="37"/>
        <v>0</v>
      </c>
      <c r="U120" s="232">
        <f t="shared" si="38"/>
        <v>0</v>
      </c>
      <c r="V120" s="232">
        <f t="shared" si="39"/>
        <v>0</v>
      </c>
      <c r="W120" s="232">
        <f t="shared" si="40"/>
        <v>0</v>
      </c>
      <c r="X120" s="232">
        <f t="shared" si="41"/>
        <v>0</v>
      </c>
      <c r="Y120" s="18"/>
      <c r="Z120" s="21"/>
      <c r="AA120" s="189"/>
      <c r="AB120" s="184"/>
      <c r="AC120" s="18"/>
      <c r="AD120" s="21"/>
      <c r="AE120" s="21"/>
      <c r="AF120" s="21"/>
      <c r="AG120" s="77" t="str">
        <f t="shared" si="62"/>
        <v>0:00:00</v>
      </c>
      <c r="AH120" s="35">
        <v>0</v>
      </c>
      <c r="AI120" s="158" t="s">
        <v>72</v>
      </c>
      <c r="AJ120" s="36" t="s">
        <v>73</v>
      </c>
      <c r="AK120" s="35">
        <v>0</v>
      </c>
      <c r="AL120" s="158" t="s">
        <v>72</v>
      </c>
      <c r="AM120" s="36" t="s">
        <v>73</v>
      </c>
      <c r="AN120" s="36" t="s">
        <v>73</v>
      </c>
      <c r="AO120" s="79" t="str">
        <f>IFERROR(VLOOKUP(F120,ﾘｽﾄ!$G$3:$J$39,4,FALSE),"")</f>
        <v/>
      </c>
      <c r="AP120" s="81"/>
      <c r="AQ120" s="81"/>
      <c r="AR120" s="121" t="str">
        <f t="shared" si="59"/>
        <v>　</v>
      </c>
      <c r="AS120" s="81" t="str">
        <f t="shared" si="42"/>
        <v/>
      </c>
      <c r="AT120" s="81" t="str">
        <f t="shared" si="42"/>
        <v/>
      </c>
      <c r="AU120" s="121" t="str">
        <f t="shared" si="60"/>
        <v>　</v>
      </c>
      <c r="AV120" s="121" t="str">
        <f t="shared" si="61"/>
        <v xml:space="preserve"> </v>
      </c>
      <c r="AW120" s="82"/>
      <c r="AX120" s="83"/>
      <c r="AY120" s="117"/>
      <c r="AZ120" s="115"/>
      <c r="BA120" s="85"/>
      <c r="BB120" s="93" t="str">
        <f t="shared" si="43"/>
        <v/>
      </c>
      <c r="BC120" s="111" t="str">
        <f t="shared" si="44"/>
        <v/>
      </c>
      <c r="BD120" s="110" t="str">
        <f t="shared" si="45"/>
        <v/>
      </c>
      <c r="BE120" s="107" t="str">
        <f t="shared" si="46"/>
        <v/>
      </c>
      <c r="BF120" s="107" t="str">
        <f t="shared" si="47"/>
        <v/>
      </c>
      <c r="BG120" s="110" t="str">
        <f t="shared" si="48"/>
        <v/>
      </c>
      <c r="BH120" s="108">
        <f t="shared" si="49"/>
        <v>0</v>
      </c>
      <c r="BI120" s="109" t="str">
        <f t="shared" si="50"/>
        <v/>
      </c>
      <c r="BJ120" s="110" t="str">
        <f t="shared" si="51"/>
        <v/>
      </c>
      <c r="BK120" s="107" t="str">
        <f t="shared" si="52"/>
        <v/>
      </c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</row>
    <row r="121" spans="1:85" s="5" customFormat="1" ht="17.25">
      <c r="A121" s="48"/>
      <c r="D121" s="65">
        <v>99</v>
      </c>
      <c r="E121" s="159" t="str">
        <f t="shared" si="53"/>
        <v/>
      </c>
      <c r="F121" s="167"/>
      <c r="G121" s="166" t="str">
        <f>IF(F121="","",VLOOKUP(F121,ﾘｽﾄ!$G$3:$J$39,3,FALSE))</f>
        <v/>
      </c>
      <c r="H121" s="167"/>
      <c r="I121" s="167"/>
      <c r="J121" s="167" t="str">
        <f t="shared" si="54"/>
        <v/>
      </c>
      <c r="K121" s="167" t="str">
        <f t="shared" si="54"/>
        <v/>
      </c>
      <c r="L121" s="166" t="str">
        <f t="shared" si="55"/>
        <v>　</v>
      </c>
      <c r="M121" s="121" t="str">
        <f t="shared" si="56"/>
        <v>　</v>
      </c>
      <c r="N121" s="121" t="str">
        <f t="shared" si="57"/>
        <v xml:space="preserve"> </v>
      </c>
      <c r="O121" s="22" t="str">
        <f>IF(F121="","",VLOOKUP(F121,ﾘｽﾄ!$G$3:$K$39,5,FALSE))</f>
        <v/>
      </c>
      <c r="P121" s="67"/>
      <c r="Q121" s="68" t="str">
        <f t="shared" si="58"/>
        <v/>
      </c>
      <c r="R121" s="69" t="str">
        <f>IF(P121="","",DATEDIF(P121,ﾘｽﾄ!$E$4,"Y"))</f>
        <v/>
      </c>
      <c r="S121" s="231">
        <f t="shared" si="36"/>
        <v>0</v>
      </c>
      <c r="T121" s="232">
        <f t="shared" si="37"/>
        <v>0</v>
      </c>
      <c r="U121" s="232">
        <f t="shared" si="38"/>
        <v>0</v>
      </c>
      <c r="V121" s="232">
        <f t="shared" si="39"/>
        <v>0</v>
      </c>
      <c r="W121" s="232">
        <f t="shared" si="40"/>
        <v>0</v>
      </c>
      <c r="X121" s="232">
        <f t="shared" si="41"/>
        <v>0</v>
      </c>
      <c r="Y121" s="18"/>
      <c r="Z121" s="21"/>
      <c r="AA121" s="189"/>
      <c r="AB121" s="184"/>
      <c r="AC121" s="18"/>
      <c r="AD121" s="21"/>
      <c r="AE121" s="21"/>
      <c r="AF121" s="21"/>
      <c r="AG121" s="77" t="str">
        <f t="shared" si="62"/>
        <v>0:00:00</v>
      </c>
      <c r="AH121" s="35">
        <v>0</v>
      </c>
      <c r="AI121" s="158" t="s">
        <v>72</v>
      </c>
      <c r="AJ121" s="36" t="s">
        <v>73</v>
      </c>
      <c r="AK121" s="35">
        <v>0</v>
      </c>
      <c r="AL121" s="158" t="s">
        <v>72</v>
      </c>
      <c r="AM121" s="36" t="s">
        <v>73</v>
      </c>
      <c r="AN121" s="36" t="s">
        <v>73</v>
      </c>
      <c r="AO121" s="79" t="str">
        <f>IFERROR(VLOOKUP(F121,ﾘｽﾄ!$G$3:$J$39,4,FALSE),"")</f>
        <v/>
      </c>
      <c r="AP121" s="81"/>
      <c r="AQ121" s="81"/>
      <c r="AR121" s="121" t="str">
        <f t="shared" si="59"/>
        <v>　</v>
      </c>
      <c r="AS121" s="81" t="str">
        <f t="shared" si="42"/>
        <v/>
      </c>
      <c r="AT121" s="81" t="str">
        <f t="shared" si="42"/>
        <v/>
      </c>
      <c r="AU121" s="121" t="str">
        <f t="shared" si="60"/>
        <v>　</v>
      </c>
      <c r="AV121" s="121" t="str">
        <f t="shared" si="61"/>
        <v xml:space="preserve"> </v>
      </c>
      <c r="AW121" s="82"/>
      <c r="AX121" s="83"/>
      <c r="AY121" s="117"/>
      <c r="AZ121" s="115"/>
      <c r="BA121" s="85"/>
      <c r="BB121" s="93" t="str">
        <f t="shared" si="43"/>
        <v/>
      </c>
      <c r="BC121" s="111" t="str">
        <f t="shared" si="44"/>
        <v/>
      </c>
      <c r="BD121" s="110" t="str">
        <f t="shared" si="45"/>
        <v/>
      </c>
      <c r="BE121" s="107" t="str">
        <f t="shared" si="46"/>
        <v/>
      </c>
      <c r="BF121" s="107" t="str">
        <f t="shared" si="47"/>
        <v/>
      </c>
      <c r="BG121" s="110" t="str">
        <f t="shared" si="48"/>
        <v/>
      </c>
      <c r="BH121" s="108">
        <f t="shared" si="49"/>
        <v>0</v>
      </c>
      <c r="BI121" s="109" t="str">
        <f t="shared" si="50"/>
        <v/>
      </c>
      <c r="BJ121" s="110" t="str">
        <f t="shared" si="51"/>
        <v/>
      </c>
      <c r="BK121" s="107" t="str">
        <f t="shared" si="52"/>
        <v/>
      </c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</row>
    <row r="122" spans="1:85" s="5" customFormat="1" ht="18" thickBot="1">
      <c r="A122" s="70"/>
      <c r="B122" s="160"/>
      <c r="C122" s="160"/>
      <c r="D122" s="71">
        <v>100</v>
      </c>
      <c r="E122" s="161" t="str">
        <f t="shared" si="53"/>
        <v/>
      </c>
      <c r="F122" s="169"/>
      <c r="G122" s="173" t="str">
        <f>IF(F122="","",VLOOKUP(F122,ﾘｽﾄ!$G$3:$J$39,3,FALSE))</f>
        <v/>
      </c>
      <c r="H122" s="169"/>
      <c r="I122" s="169"/>
      <c r="J122" s="169" t="str">
        <f t="shared" si="54"/>
        <v/>
      </c>
      <c r="K122" s="169" t="str">
        <f t="shared" si="54"/>
        <v/>
      </c>
      <c r="L122" s="168" t="str">
        <f t="shared" si="55"/>
        <v>　</v>
      </c>
      <c r="M122" s="122" t="str">
        <f t="shared" si="56"/>
        <v>　</v>
      </c>
      <c r="N122" s="122" t="str">
        <f t="shared" si="57"/>
        <v xml:space="preserve"> </v>
      </c>
      <c r="O122" s="73" t="str">
        <f>IF(F122="","",VLOOKUP(F122,ﾘｽﾄ!$G$3:$K$39,5,FALSE))</f>
        <v/>
      </c>
      <c r="P122" s="74"/>
      <c r="Q122" s="75" t="str">
        <f t="shared" si="58"/>
        <v/>
      </c>
      <c r="R122" s="76" t="str">
        <f>IF(P122="","",DATEDIF(P122,ﾘｽﾄ!$E$4,"Y"))</f>
        <v/>
      </c>
      <c r="S122" s="233">
        <f t="shared" si="36"/>
        <v>0</v>
      </c>
      <c r="T122" s="234">
        <f t="shared" si="37"/>
        <v>0</v>
      </c>
      <c r="U122" s="234">
        <f t="shared" si="38"/>
        <v>0</v>
      </c>
      <c r="V122" s="234">
        <f t="shared" si="39"/>
        <v>0</v>
      </c>
      <c r="W122" s="234">
        <f t="shared" si="40"/>
        <v>0</v>
      </c>
      <c r="X122" s="234">
        <f t="shared" si="41"/>
        <v>0</v>
      </c>
      <c r="Y122" s="19"/>
      <c r="Z122" s="23"/>
      <c r="AA122" s="190"/>
      <c r="AB122" s="185"/>
      <c r="AC122" s="19"/>
      <c r="AD122" s="23"/>
      <c r="AE122" s="23"/>
      <c r="AF122" s="19"/>
      <c r="AG122" s="78" t="str">
        <f t="shared" si="62"/>
        <v>0:00:00</v>
      </c>
      <c r="AH122" s="42">
        <v>0</v>
      </c>
      <c r="AI122" s="162" t="s">
        <v>72</v>
      </c>
      <c r="AJ122" s="43" t="s">
        <v>73</v>
      </c>
      <c r="AK122" s="42">
        <v>0</v>
      </c>
      <c r="AL122" s="162" t="s">
        <v>72</v>
      </c>
      <c r="AM122" s="43" t="s">
        <v>73</v>
      </c>
      <c r="AN122" s="44">
        <v>0</v>
      </c>
      <c r="AO122" s="227" t="str">
        <f>IFERROR(VLOOKUP(F122,ﾘｽﾄ!$G$3:$J$39,4,FALSE),"")</f>
        <v/>
      </c>
      <c r="AP122" s="84"/>
      <c r="AQ122" s="84"/>
      <c r="AR122" s="122" t="str">
        <f t="shared" si="59"/>
        <v>　</v>
      </c>
      <c r="AS122" s="84" t="str">
        <f t="shared" si="42"/>
        <v/>
      </c>
      <c r="AT122" s="84" t="str">
        <f t="shared" si="42"/>
        <v/>
      </c>
      <c r="AU122" s="122" t="str">
        <f t="shared" si="60"/>
        <v>　</v>
      </c>
      <c r="AV122" s="122" t="str">
        <f t="shared" si="61"/>
        <v xml:space="preserve"> </v>
      </c>
      <c r="AW122" s="138"/>
      <c r="AX122" s="134"/>
      <c r="AY122" s="119"/>
      <c r="AZ122" s="116"/>
      <c r="BA122" s="86"/>
      <c r="BB122" s="93" t="str">
        <f t="shared" si="43"/>
        <v/>
      </c>
      <c r="BC122" s="111" t="str">
        <f t="shared" si="44"/>
        <v/>
      </c>
      <c r="BD122" s="110" t="str">
        <f t="shared" si="45"/>
        <v/>
      </c>
      <c r="BE122" s="107" t="str">
        <f t="shared" si="46"/>
        <v/>
      </c>
      <c r="BF122" s="107" t="str">
        <f t="shared" si="47"/>
        <v/>
      </c>
      <c r="BG122" s="110" t="str">
        <f t="shared" si="48"/>
        <v/>
      </c>
      <c r="BH122" s="108">
        <f t="shared" si="49"/>
        <v>0</v>
      </c>
      <c r="BI122" s="109" t="str">
        <f t="shared" si="50"/>
        <v/>
      </c>
      <c r="BJ122" s="110" t="str">
        <f t="shared" si="51"/>
        <v/>
      </c>
      <c r="BK122" s="107" t="str">
        <f t="shared" si="52"/>
        <v/>
      </c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</row>
    <row r="123" spans="1:85">
      <c r="A123" s="8"/>
      <c r="B123" s="8"/>
      <c r="C123" s="8"/>
      <c r="D123" s="8"/>
      <c r="E123" s="8"/>
      <c r="F123" s="12"/>
      <c r="G123" s="16"/>
      <c r="H123" s="16"/>
      <c r="I123" s="16"/>
      <c r="J123" s="16"/>
      <c r="K123" s="16"/>
      <c r="L123" s="16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12"/>
      <c r="AX123" s="12"/>
      <c r="AY123" s="12"/>
      <c r="AZ123" s="8"/>
      <c r="BA123" s="8"/>
      <c r="BB123" s="8"/>
      <c r="CG123"/>
    </row>
    <row r="124" spans="1:85">
      <c r="A124" s="8"/>
      <c r="B124" s="8"/>
      <c r="C124" s="8"/>
      <c r="D124" s="8"/>
      <c r="E124" s="8"/>
      <c r="F124" s="12"/>
      <c r="G124" s="16"/>
      <c r="H124" s="16"/>
      <c r="I124" s="16"/>
      <c r="J124" s="16"/>
      <c r="K124" s="16"/>
      <c r="L124" s="16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12"/>
      <c r="AX124" s="12"/>
      <c r="AY124" s="12"/>
      <c r="AZ124" s="8"/>
      <c r="BA124" s="8"/>
      <c r="BB124" s="8"/>
      <c r="CG124"/>
    </row>
    <row r="125" spans="1:85">
      <c r="A125" s="8"/>
      <c r="B125" s="8"/>
      <c r="C125" s="8"/>
      <c r="D125" s="8"/>
      <c r="E125" s="8"/>
      <c r="F125" s="12"/>
      <c r="G125" s="16"/>
      <c r="H125" s="16"/>
      <c r="I125" s="16"/>
      <c r="J125" s="16"/>
      <c r="K125" s="16"/>
      <c r="L125" s="16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12"/>
      <c r="AX125" s="12"/>
      <c r="AY125" s="12"/>
      <c r="AZ125" s="8"/>
      <c r="BA125" s="8"/>
      <c r="BB125" s="8"/>
      <c r="CG125"/>
    </row>
    <row r="126" spans="1:85">
      <c r="A126" s="8"/>
      <c r="B126" s="8"/>
      <c r="C126" s="8"/>
      <c r="D126" s="8"/>
      <c r="E126" s="8"/>
      <c r="F126" s="12"/>
      <c r="G126" s="16"/>
      <c r="H126" s="16"/>
      <c r="I126" s="16"/>
      <c r="J126" s="16"/>
      <c r="K126" s="16"/>
      <c r="L126" s="16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12"/>
      <c r="AX126" s="12"/>
      <c r="AY126" s="12"/>
      <c r="AZ126" s="8"/>
      <c r="BA126" s="8"/>
      <c r="BB126" s="8"/>
      <c r="CG126"/>
    </row>
    <row r="127" spans="1:85">
      <c r="A127" s="8"/>
      <c r="B127" s="8"/>
      <c r="C127" s="8"/>
      <c r="D127" s="8"/>
      <c r="E127" s="8"/>
      <c r="F127" s="12"/>
      <c r="G127" s="16"/>
      <c r="H127" s="16"/>
      <c r="I127" s="16"/>
      <c r="J127" s="16"/>
      <c r="K127" s="16"/>
      <c r="L127" s="16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12"/>
      <c r="AX127" s="12"/>
      <c r="AY127" s="12"/>
      <c r="AZ127" s="8"/>
      <c r="BA127" s="8"/>
      <c r="BB127" s="8"/>
      <c r="CG127"/>
    </row>
    <row r="128" spans="1:85">
      <c r="A128" s="8"/>
      <c r="B128" s="8"/>
      <c r="C128" s="8"/>
      <c r="D128" s="8"/>
      <c r="E128" s="8"/>
      <c r="F128" s="12"/>
      <c r="G128" s="16"/>
      <c r="H128" s="16"/>
      <c r="I128" s="16"/>
      <c r="J128" s="16"/>
      <c r="K128" s="16"/>
      <c r="L128" s="16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12"/>
      <c r="AX128" s="12"/>
      <c r="AY128" s="12"/>
      <c r="AZ128" s="8"/>
      <c r="BA128" s="8"/>
      <c r="BB128" s="8"/>
      <c r="CG128"/>
    </row>
    <row r="129" spans="1:85">
      <c r="A129" s="8"/>
      <c r="B129" s="8"/>
      <c r="C129" s="8"/>
      <c r="D129" s="8"/>
      <c r="E129" s="8"/>
      <c r="F129" s="12"/>
      <c r="G129" s="16"/>
      <c r="H129" s="16"/>
      <c r="I129" s="16"/>
      <c r="J129" s="16"/>
      <c r="K129" s="16"/>
      <c r="L129" s="16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12"/>
      <c r="AX129" s="12"/>
      <c r="AY129" s="12"/>
      <c r="AZ129" s="8"/>
      <c r="BA129" s="8"/>
      <c r="BB129" s="8"/>
      <c r="CG129"/>
    </row>
    <row r="130" spans="1:85">
      <c r="A130" s="8"/>
      <c r="B130" s="8"/>
      <c r="C130" s="8"/>
      <c r="D130" s="8"/>
      <c r="E130" s="8"/>
      <c r="F130" s="12"/>
      <c r="G130" s="16"/>
      <c r="H130" s="16"/>
      <c r="I130" s="16"/>
      <c r="J130" s="16"/>
      <c r="K130" s="16"/>
      <c r="L130" s="16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12"/>
      <c r="AX130" s="12"/>
      <c r="AY130" s="12"/>
      <c r="AZ130" s="8"/>
      <c r="BA130" s="8"/>
      <c r="BB130" s="8"/>
      <c r="CG130"/>
    </row>
    <row r="131" spans="1:85">
      <c r="A131" s="8"/>
      <c r="B131" s="8"/>
      <c r="C131" s="8"/>
      <c r="D131" s="8"/>
      <c r="E131" s="8"/>
      <c r="F131" s="12"/>
      <c r="G131" s="16"/>
      <c r="H131" s="16"/>
      <c r="I131" s="16"/>
      <c r="J131" s="16"/>
      <c r="K131" s="16"/>
      <c r="L131" s="16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12"/>
      <c r="AX131" s="12"/>
      <c r="AY131" s="12"/>
      <c r="AZ131" s="8"/>
      <c r="BA131" s="8"/>
      <c r="BB131" s="8"/>
      <c r="CG131"/>
    </row>
    <row r="132" spans="1:85">
      <c r="A132" s="8"/>
      <c r="B132" s="8"/>
      <c r="C132" s="8"/>
      <c r="D132" s="8"/>
      <c r="E132" s="8"/>
      <c r="F132" s="12"/>
      <c r="G132" s="16"/>
      <c r="H132" s="16"/>
      <c r="I132" s="16"/>
      <c r="J132" s="16"/>
      <c r="K132" s="16"/>
      <c r="L132" s="16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12"/>
      <c r="AX132" s="12"/>
      <c r="AY132" s="12"/>
      <c r="AZ132" s="8"/>
      <c r="BA132" s="8"/>
      <c r="BB132" s="8"/>
      <c r="CG132"/>
    </row>
    <row r="133" spans="1:85">
      <c r="A133" s="8"/>
      <c r="B133" s="8"/>
      <c r="C133" s="8"/>
      <c r="D133" s="8"/>
      <c r="E133" s="8"/>
      <c r="F133" s="12"/>
      <c r="G133" s="16"/>
      <c r="H133" s="16"/>
      <c r="I133" s="16"/>
      <c r="J133" s="16"/>
      <c r="K133" s="16"/>
      <c r="L133" s="16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12"/>
      <c r="AX133" s="12"/>
      <c r="AY133" s="12"/>
      <c r="AZ133" s="8"/>
      <c r="BA133" s="8"/>
      <c r="BB133" s="8"/>
      <c r="CG133"/>
    </row>
    <row r="134" spans="1:85">
      <c r="A134" s="8"/>
      <c r="B134" s="8"/>
      <c r="C134" s="8"/>
      <c r="D134" s="8"/>
      <c r="E134" s="8"/>
      <c r="F134" s="12"/>
      <c r="G134" s="16"/>
      <c r="H134" s="16"/>
      <c r="I134" s="16"/>
      <c r="J134" s="16"/>
      <c r="K134" s="16"/>
      <c r="L134" s="16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12"/>
      <c r="AX134" s="12"/>
      <c r="AY134" s="12"/>
      <c r="AZ134" s="8"/>
      <c r="BA134" s="8"/>
      <c r="BB134" s="8"/>
      <c r="CG134"/>
    </row>
    <row r="135" spans="1:85">
      <c r="A135" s="8"/>
      <c r="B135" s="8"/>
      <c r="C135" s="8"/>
      <c r="D135" s="8"/>
      <c r="E135" s="8"/>
      <c r="F135" s="12"/>
      <c r="G135" s="16"/>
      <c r="H135" s="16"/>
      <c r="I135" s="16"/>
      <c r="J135" s="16"/>
      <c r="K135" s="16"/>
      <c r="L135" s="16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12"/>
      <c r="AX135" s="12"/>
      <c r="AY135" s="12"/>
      <c r="AZ135" s="8"/>
      <c r="BA135" s="8"/>
      <c r="BB135" s="8"/>
      <c r="CG135"/>
    </row>
    <row r="136" spans="1:85">
      <c r="A136" s="8"/>
      <c r="B136" s="8"/>
      <c r="C136" s="8"/>
      <c r="D136" s="8"/>
      <c r="E136" s="8"/>
      <c r="F136" s="12"/>
      <c r="G136" s="16"/>
      <c r="H136" s="16"/>
      <c r="I136" s="16"/>
      <c r="J136" s="16"/>
      <c r="K136" s="16"/>
      <c r="L136" s="16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12"/>
      <c r="AX136" s="12"/>
      <c r="AY136" s="12"/>
      <c r="AZ136" s="8"/>
      <c r="BA136" s="8"/>
      <c r="BB136" s="8"/>
      <c r="CG136"/>
    </row>
    <row r="137" spans="1:85">
      <c r="A137" s="8"/>
      <c r="B137" s="8"/>
      <c r="C137" s="8"/>
      <c r="D137" s="8"/>
      <c r="E137" s="8"/>
      <c r="F137" s="12"/>
      <c r="G137" s="16"/>
      <c r="H137" s="16"/>
      <c r="I137" s="16"/>
      <c r="J137" s="16"/>
      <c r="K137" s="16"/>
      <c r="L137" s="16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12"/>
      <c r="AX137" s="12"/>
      <c r="AY137" s="12"/>
      <c r="AZ137" s="8"/>
      <c r="BA137" s="8"/>
      <c r="BB137" s="8"/>
      <c r="CG137"/>
    </row>
    <row r="138" spans="1:85">
      <c r="A138" s="8"/>
      <c r="B138" s="8"/>
      <c r="C138" s="8"/>
      <c r="D138" s="8"/>
      <c r="E138" s="8"/>
      <c r="F138" s="12"/>
      <c r="G138" s="16"/>
      <c r="H138" s="16"/>
      <c r="I138" s="16"/>
      <c r="J138" s="16"/>
      <c r="K138" s="16"/>
      <c r="L138" s="16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12"/>
      <c r="AX138" s="12"/>
      <c r="AY138" s="12"/>
      <c r="AZ138" s="8"/>
      <c r="BA138" s="8"/>
      <c r="BB138" s="8"/>
      <c r="CG138"/>
    </row>
    <row r="139" spans="1:85">
      <c r="A139" s="8"/>
      <c r="B139" s="8"/>
      <c r="C139" s="8"/>
      <c r="D139" s="8"/>
      <c r="E139" s="8"/>
      <c r="F139" s="12"/>
      <c r="G139" s="16"/>
      <c r="H139" s="16"/>
      <c r="I139" s="16"/>
      <c r="J139" s="16"/>
      <c r="K139" s="16"/>
      <c r="L139" s="16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12"/>
      <c r="AX139" s="12"/>
      <c r="AY139" s="12"/>
      <c r="AZ139" s="8"/>
      <c r="BA139" s="8"/>
      <c r="BB139" s="8"/>
      <c r="CG139"/>
    </row>
    <row r="140" spans="1:85">
      <c r="A140" s="8"/>
      <c r="B140" s="8"/>
      <c r="C140" s="8"/>
      <c r="D140" s="8"/>
      <c r="E140" s="8"/>
      <c r="F140" s="12"/>
      <c r="G140" s="16"/>
      <c r="H140" s="16"/>
      <c r="I140" s="16"/>
      <c r="J140" s="16"/>
      <c r="K140" s="16"/>
      <c r="L140" s="16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12"/>
      <c r="AX140" s="12"/>
      <c r="AY140" s="12"/>
      <c r="AZ140" s="8"/>
      <c r="BA140" s="8"/>
      <c r="BB140" s="8"/>
      <c r="CG140"/>
    </row>
    <row r="141" spans="1:85">
      <c r="A141" s="8"/>
      <c r="B141" s="8"/>
      <c r="C141" s="8"/>
      <c r="D141" s="8"/>
      <c r="E141" s="8"/>
      <c r="F141" s="12"/>
      <c r="G141" s="16"/>
      <c r="H141" s="16"/>
      <c r="I141" s="16"/>
      <c r="J141" s="16"/>
      <c r="K141" s="16"/>
      <c r="L141" s="16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12"/>
      <c r="AX141" s="12"/>
      <c r="AY141" s="12"/>
      <c r="AZ141" s="8"/>
      <c r="BA141" s="8"/>
      <c r="BB141" s="8"/>
      <c r="CG141"/>
    </row>
    <row r="142" spans="1:85">
      <c r="A142" s="8"/>
      <c r="B142" s="8"/>
      <c r="C142" s="8"/>
      <c r="D142" s="8"/>
      <c r="E142" s="8"/>
      <c r="F142" s="12"/>
      <c r="G142" s="16"/>
      <c r="H142" s="16"/>
      <c r="I142" s="16"/>
      <c r="J142" s="16"/>
      <c r="K142" s="16"/>
      <c r="L142" s="16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12"/>
      <c r="AX142" s="12"/>
      <c r="AY142" s="12"/>
      <c r="AZ142" s="8"/>
      <c r="BA142" s="8"/>
      <c r="BB142" s="8"/>
      <c r="CG142"/>
    </row>
    <row r="143" spans="1:85">
      <c r="A143" s="8"/>
      <c r="B143" s="8"/>
      <c r="C143" s="8"/>
      <c r="D143" s="8"/>
      <c r="E143" s="8"/>
      <c r="F143" s="12"/>
      <c r="G143" s="16"/>
      <c r="H143" s="16"/>
      <c r="I143" s="16"/>
      <c r="J143" s="16"/>
      <c r="K143" s="16"/>
      <c r="L143" s="16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12"/>
      <c r="AX143" s="12"/>
      <c r="AY143" s="12"/>
      <c r="AZ143" s="8"/>
      <c r="BA143" s="8"/>
      <c r="BB143" s="8"/>
      <c r="CG143"/>
    </row>
    <row r="144" spans="1:85">
      <c r="A144" s="8"/>
      <c r="B144" s="8"/>
      <c r="C144" s="8"/>
      <c r="D144" s="8"/>
      <c r="E144" s="8"/>
      <c r="F144" s="12"/>
      <c r="G144" s="16"/>
      <c r="H144" s="16"/>
      <c r="I144" s="16"/>
      <c r="J144" s="16"/>
      <c r="K144" s="16"/>
      <c r="L144" s="16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12"/>
      <c r="AX144" s="12"/>
      <c r="AY144" s="12"/>
      <c r="AZ144" s="8"/>
      <c r="BA144" s="8"/>
      <c r="BB144" s="8"/>
      <c r="CG144"/>
    </row>
    <row r="145" spans="1:85">
      <c r="A145" s="8"/>
      <c r="B145" s="8"/>
      <c r="C145" s="8"/>
      <c r="D145" s="8"/>
      <c r="E145" s="8"/>
      <c r="F145" s="12"/>
      <c r="G145" s="16"/>
      <c r="H145" s="16"/>
      <c r="I145" s="16"/>
      <c r="J145" s="16"/>
      <c r="K145" s="16"/>
      <c r="L145" s="16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12"/>
      <c r="AX145" s="12"/>
      <c r="AY145" s="12"/>
      <c r="AZ145" s="8"/>
      <c r="BA145" s="8"/>
      <c r="BB145" s="8"/>
      <c r="CG145"/>
    </row>
    <row r="146" spans="1:85">
      <c r="A146" s="8"/>
      <c r="B146" s="8"/>
      <c r="C146" s="8"/>
      <c r="D146" s="8"/>
      <c r="E146" s="8"/>
      <c r="F146" s="12"/>
      <c r="G146" s="16"/>
      <c r="H146" s="16"/>
      <c r="I146" s="16"/>
      <c r="J146" s="16"/>
      <c r="K146" s="16"/>
      <c r="L146" s="16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12"/>
      <c r="AX146" s="12"/>
      <c r="AY146" s="12"/>
      <c r="AZ146" s="8"/>
      <c r="BA146" s="8"/>
      <c r="BB146" s="8"/>
      <c r="CG146"/>
    </row>
    <row r="147" spans="1:85">
      <c r="A147" s="8"/>
      <c r="B147" s="8"/>
      <c r="C147" s="8"/>
      <c r="D147" s="8"/>
      <c r="E147" s="8"/>
      <c r="F147" s="12"/>
      <c r="G147" s="16"/>
      <c r="H147" s="16"/>
      <c r="I147" s="16"/>
      <c r="J147" s="16"/>
      <c r="K147" s="16"/>
      <c r="L147" s="16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12"/>
      <c r="AX147" s="12"/>
      <c r="AY147" s="12"/>
      <c r="AZ147" s="8"/>
      <c r="BA147" s="8"/>
      <c r="BB147" s="8"/>
      <c r="CG147"/>
    </row>
    <row r="148" spans="1:85">
      <c r="A148" s="8"/>
      <c r="B148" s="8"/>
      <c r="C148" s="8"/>
      <c r="D148" s="8"/>
      <c r="E148" s="8"/>
      <c r="F148" s="12"/>
      <c r="G148" s="16"/>
      <c r="H148" s="16"/>
      <c r="I148" s="16"/>
      <c r="J148" s="16"/>
      <c r="K148" s="16"/>
      <c r="L148" s="16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12"/>
      <c r="AX148" s="12"/>
      <c r="AY148" s="12"/>
      <c r="AZ148" s="8"/>
      <c r="BA148" s="8"/>
      <c r="BB148" s="8"/>
      <c r="CG148"/>
    </row>
    <row r="149" spans="1:85">
      <c r="A149" s="8"/>
      <c r="B149" s="8"/>
      <c r="C149" s="8"/>
      <c r="D149" s="8"/>
      <c r="E149" s="8"/>
      <c r="F149" s="12"/>
      <c r="G149" s="16"/>
      <c r="H149" s="16"/>
      <c r="I149" s="16"/>
      <c r="J149" s="16"/>
      <c r="K149" s="16"/>
      <c r="L149" s="16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12"/>
      <c r="AX149" s="12"/>
      <c r="AY149" s="12"/>
      <c r="AZ149" s="8"/>
      <c r="BA149" s="8"/>
      <c r="BB149" s="8"/>
      <c r="CG149"/>
    </row>
    <row r="150" spans="1:85">
      <c r="A150" s="8"/>
      <c r="B150" s="8"/>
      <c r="C150" s="8"/>
      <c r="D150" s="8"/>
      <c r="E150" s="8"/>
      <c r="F150" s="12"/>
      <c r="G150" s="16"/>
      <c r="H150" s="16"/>
      <c r="I150" s="16"/>
      <c r="J150" s="16"/>
      <c r="K150" s="16"/>
      <c r="L150" s="16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12"/>
      <c r="AX150" s="12"/>
      <c r="AY150" s="12"/>
      <c r="AZ150" s="8"/>
      <c r="BA150" s="8"/>
      <c r="BB150" s="8"/>
      <c r="CG150"/>
    </row>
    <row r="151" spans="1:85">
      <c r="A151" s="8"/>
      <c r="B151" s="8"/>
      <c r="C151" s="8"/>
      <c r="D151" s="8"/>
      <c r="E151" s="8"/>
      <c r="F151" s="12"/>
      <c r="G151" s="16"/>
      <c r="H151" s="16"/>
      <c r="I151" s="16"/>
      <c r="J151" s="16"/>
      <c r="K151" s="16"/>
      <c r="L151" s="16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12"/>
      <c r="AX151" s="12"/>
      <c r="AY151" s="12"/>
      <c r="AZ151" s="8"/>
      <c r="BA151" s="8"/>
      <c r="BB151" s="8"/>
      <c r="CG151"/>
    </row>
    <row r="152" spans="1:85">
      <c r="A152" s="8"/>
      <c r="B152" s="8"/>
      <c r="C152" s="8"/>
      <c r="D152" s="8"/>
      <c r="E152" s="8"/>
      <c r="F152" s="12"/>
      <c r="G152" s="16"/>
      <c r="H152" s="16"/>
      <c r="I152" s="16"/>
      <c r="J152" s="16"/>
      <c r="K152" s="16"/>
      <c r="L152" s="16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12"/>
      <c r="AX152" s="12"/>
      <c r="AY152" s="12"/>
      <c r="AZ152" s="8"/>
      <c r="BA152" s="8"/>
      <c r="BB152" s="8"/>
      <c r="CG152"/>
    </row>
    <row r="153" spans="1:85">
      <c r="A153" s="8"/>
      <c r="B153" s="8"/>
      <c r="C153" s="8"/>
      <c r="D153" s="8"/>
      <c r="E153" s="8"/>
      <c r="F153" s="12"/>
      <c r="G153" s="16"/>
      <c r="H153" s="16"/>
      <c r="I153" s="16"/>
      <c r="J153" s="16"/>
      <c r="K153" s="16"/>
      <c r="L153" s="16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12"/>
      <c r="AX153" s="12"/>
      <c r="AY153" s="12"/>
      <c r="AZ153" s="8"/>
      <c r="BA153" s="8"/>
      <c r="BB153" s="8"/>
      <c r="CG153"/>
    </row>
    <row r="154" spans="1:85">
      <c r="A154" s="8"/>
      <c r="B154" s="8"/>
      <c r="C154" s="8"/>
      <c r="D154" s="8"/>
      <c r="E154" s="8"/>
      <c r="F154" s="12"/>
      <c r="G154" s="16"/>
      <c r="H154" s="16"/>
      <c r="I154" s="16"/>
      <c r="J154" s="16"/>
      <c r="K154" s="16"/>
      <c r="L154" s="16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12"/>
      <c r="AX154" s="12"/>
      <c r="AY154" s="12"/>
      <c r="AZ154" s="8"/>
      <c r="BA154" s="8"/>
      <c r="BB154" s="8"/>
      <c r="CG154"/>
    </row>
    <row r="155" spans="1:85">
      <c r="A155" s="8"/>
      <c r="B155" s="8"/>
      <c r="C155" s="8"/>
      <c r="D155" s="8"/>
      <c r="E155" s="8"/>
      <c r="F155" s="12"/>
      <c r="G155" s="16"/>
      <c r="H155" s="16"/>
      <c r="I155" s="16"/>
      <c r="J155" s="16"/>
      <c r="K155" s="16"/>
      <c r="L155" s="16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12"/>
      <c r="AX155" s="12"/>
      <c r="AY155" s="12"/>
      <c r="AZ155" s="8"/>
      <c r="BA155" s="8"/>
      <c r="BB155" s="8"/>
      <c r="CG155"/>
    </row>
    <row r="156" spans="1:85">
      <c r="A156" s="8"/>
      <c r="B156" s="8"/>
      <c r="C156" s="8"/>
      <c r="D156" s="8"/>
      <c r="E156" s="8"/>
      <c r="F156" s="12"/>
      <c r="G156" s="16"/>
      <c r="H156" s="16"/>
      <c r="I156" s="16"/>
      <c r="J156" s="16"/>
      <c r="K156" s="16"/>
      <c r="L156" s="16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12"/>
      <c r="AX156" s="12"/>
      <c r="AY156" s="12"/>
      <c r="AZ156" s="8"/>
      <c r="BA156" s="8"/>
      <c r="BB156" s="8"/>
      <c r="CG156"/>
    </row>
    <row r="157" spans="1:85">
      <c r="A157" s="8"/>
      <c r="B157" s="8"/>
      <c r="C157" s="8"/>
      <c r="D157" s="8"/>
      <c r="E157" s="8"/>
      <c r="F157" s="12"/>
      <c r="G157" s="16"/>
      <c r="H157" s="16"/>
      <c r="I157" s="16"/>
      <c r="J157" s="16"/>
      <c r="K157" s="16"/>
      <c r="L157" s="16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12"/>
      <c r="AX157" s="12"/>
      <c r="AY157" s="12"/>
      <c r="AZ157" s="8"/>
      <c r="BA157" s="8"/>
      <c r="BB157" s="8"/>
      <c r="CG157"/>
    </row>
    <row r="158" spans="1:85">
      <c r="A158" s="8"/>
      <c r="B158" s="8"/>
      <c r="C158" s="8"/>
      <c r="D158" s="8"/>
      <c r="E158" s="8"/>
      <c r="F158" s="12"/>
      <c r="G158" s="16"/>
      <c r="H158" s="16"/>
      <c r="I158" s="16"/>
      <c r="J158" s="16"/>
      <c r="K158" s="16"/>
      <c r="L158" s="16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12"/>
      <c r="AX158" s="12"/>
      <c r="AY158" s="12"/>
      <c r="AZ158" s="8"/>
      <c r="BA158" s="8"/>
      <c r="BB158" s="8"/>
      <c r="CG158"/>
    </row>
    <row r="159" spans="1:85">
      <c r="A159" s="8"/>
      <c r="B159" s="8"/>
      <c r="C159" s="8"/>
      <c r="D159" s="8"/>
      <c r="E159" s="8"/>
      <c r="F159" s="12"/>
      <c r="G159" s="16"/>
      <c r="H159" s="16"/>
      <c r="I159" s="16"/>
      <c r="J159" s="16"/>
      <c r="K159" s="16"/>
      <c r="L159" s="16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12"/>
      <c r="AX159" s="12"/>
      <c r="AY159" s="12"/>
      <c r="AZ159" s="8"/>
      <c r="BA159" s="8"/>
      <c r="BB159" s="8"/>
      <c r="CG159"/>
    </row>
    <row r="160" spans="1:85">
      <c r="A160" s="8"/>
      <c r="B160" s="8"/>
      <c r="C160" s="8"/>
      <c r="D160" s="8"/>
      <c r="E160" s="8"/>
      <c r="F160" s="12"/>
      <c r="G160" s="16"/>
      <c r="H160" s="16"/>
      <c r="I160" s="16"/>
      <c r="J160" s="16"/>
      <c r="K160" s="16"/>
      <c r="L160" s="16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12"/>
      <c r="AX160" s="12"/>
      <c r="AY160" s="12"/>
      <c r="AZ160" s="8"/>
      <c r="BA160" s="8"/>
      <c r="BB160" s="8"/>
      <c r="CG160"/>
    </row>
    <row r="161" spans="1:85">
      <c r="A161" s="8"/>
      <c r="B161" s="8"/>
      <c r="C161" s="8"/>
      <c r="D161" s="8"/>
      <c r="E161" s="8"/>
      <c r="F161" s="12"/>
      <c r="G161" s="16"/>
      <c r="H161" s="16"/>
      <c r="I161" s="16"/>
      <c r="J161" s="16"/>
      <c r="K161" s="16"/>
      <c r="L161" s="16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12"/>
      <c r="AX161" s="12"/>
      <c r="AY161" s="12"/>
      <c r="AZ161" s="8"/>
      <c r="BA161" s="8"/>
      <c r="BB161" s="8"/>
      <c r="CG161"/>
    </row>
    <row r="162" spans="1:85">
      <c r="A162" s="8"/>
      <c r="B162" s="8"/>
      <c r="C162" s="8"/>
      <c r="D162" s="8"/>
      <c r="E162" s="8"/>
      <c r="F162" s="12"/>
      <c r="G162" s="16"/>
      <c r="H162" s="16"/>
      <c r="I162" s="16"/>
      <c r="J162" s="16"/>
      <c r="K162" s="16"/>
      <c r="L162" s="16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12"/>
      <c r="AX162" s="12"/>
      <c r="AY162" s="12"/>
      <c r="AZ162" s="8"/>
      <c r="BA162" s="8"/>
      <c r="BB162" s="8"/>
      <c r="CG162"/>
    </row>
    <row r="163" spans="1:85">
      <c r="A163" s="8"/>
      <c r="B163" s="8"/>
      <c r="C163" s="8"/>
      <c r="D163" s="8"/>
      <c r="E163" s="8"/>
      <c r="F163" s="12"/>
      <c r="G163" s="16"/>
      <c r="H163" s="16"/>
      <c r="I163" s="16"/>
      <c r="J163" s="16"/>
      <c r="K163" s="16"/>
      <c r="L163" s="16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12"/>
      <c r="AX163" s="12"/>
      <c r="AY163" s="12"/>
      <c r="AZ163" s="8"/>
      <c r="BA163" s="8"/>
      <c r="BB163" s="8"/>
      <c r="CG163"/>
    </row>
    <row r="164" spans="1:85">
      <c r="A164" s="8"/>
      <c r="B164" s="8"/>
      <c r="C164" s="8"/>
      <c r="D164" s="8"/>
      <c r="E164" s="8"/>
      <c r="F164" s="12"/>
      <c r="G164" s="16"/>
      <c r="H164" s="16"/>
      <c r="I164" s="16"/>
      <c r="J164" s="16"/>
      <c r="K164" s="16"/>
      <c r="L164" s="16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12"/>
      <c r="AX164" s="12"/>
      <c r="AY164" s="12"/>
      <c r="AZ164" s="8"/>
      <c r="BA164" s="8"/>
      <c r="BB164" s="8"/>
      <c r="CG164"/>
    </row>
    <row r="165" spans="1:85">
      <c r="A165" s="8"/>
      <c r="B165" s="8"/>
      <c r="C165" s="8"/>
      <c r="D165" s="8"/>
      <c r="E165" s="8"/>
      <c r="F165" s="12"/>
      <c r="G165" s="16"/>
      <c r="H165" s="16"/>
      <c r="I165" s="16"/>
      <c r="J165" s="16"/>
      <c r="K165" s="16"/>
      <c r="L165" s="16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12"/>
      <c r="AX165" s="12"/>
      <c r="AY165" s="12"/>
      <c r="AZ165" s="8"/>
      <c r="BA165" s="8"/>
      <c r="BB165" s="8"/>
      <c r="CG165"/>
    </row>
    <row r="166" spans="1:85">
      <c r="A166" s="8"/>
      <c r="B166" s="8"/>
      <c r="C166" s="8"/>
      <c r="D166" s="8"/>
      <c r="E166" s="8"/>
      <c r="F166" s="12"/>
      <c r="G166" s="16"/>
      <c r="H166" s="16"/>
      <c r="I166" s="16"/>
      <c r="J166" s="16"/>
      <c r="K166" s="16"/>
      <c r="L166" s="16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12"/>
      <c r="AX166" s="12"/>
      <c r="AY166" s="12"/>
      <c r="AZ166" s="8"/>
      <c r="BA166" s="8"/>
      <c r="BB166" s="8"/>
      <c r="CG166"/>
    </row>
    <row r="167" spans="1:85">
      <c r="A167" s="8"/>
      <c r="B167" s="8"/>
      <c r="C167" s="8"/>
      <c r="D167" s="8"/>
      <c r="E167" s="8"/>
      <c r="F167" s="12"/>
      <c r="G167" s="16"/>
      <c r="H167" s="16"/>
      <c r="I167" s="16"/>
      <c r="J167" s="16"/>
      <c r="K167" s="16"/>
      <c r="L167" s="16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12"/>
      <c r="AX167" s="12"/>
      <c r="AY167" s="12"/>
      <c r="AZ167" s="8"/>
      <c r="BA167" s="8"/>
      <c r="BB167" s="8"/>
      <c r="CG167"/>
    </row>
    <row r="168" spans="1:85">
      <c r="A168" s="8"/>
      <c r="B168" s="8"/>
      <c r="C168" s="8"/>
      <c r="D168" s="8"/>
      <c r="E168" s="8"/>
      <c r="F168" s="12"/>
      <c r="G168" s="16"/>
      <c r="H168" s="16"/>
      <c r="I168" s="16"/>
      <c r="J168" s="16"/>
      <c r="K168" s="16"/>
      <c r="L168" s="16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12"/>
      <c r="AX168" s="12"/>
      <c r="AY168" s="12"/>
      <c r="AZ168" s="8"/>
      <c r="BA168" s="8"/>
      <c r="BB168" s="8"/>
      <c r="CG168"/>
    </row>
    <row r="169" spans="1:85">
      <c r="A169" s="8"/>
      <c r="B169" s="8"/>
      <c r="C169" s="8"/>
      <c r="D169" s="8"/>
      <c r="E169" s="8"/>
      <c r="F169" s="12"/>
      <c r="G169" s="16"/>
      <c r="H169" s="16"/>
      <c r="I169" s="16"/>
      <c r="J169" s="16"/>
      <c r="K169" s="16"/>
      <c r="L169" s="16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12"/>
      <c r="AX169" s="12"/>
      <c r="AY169" s="12"/>
      <c r="AZ169" s="8"/>
      <c r="BA169" s="8"/>
      <c r="BB169" s="8"/>
      <c r="CG169"/>
    </row>
    <row r="170" spans="1:85">
      <c r="A170" s="8"/>
      <c r="B170" s="8"/>
      <c r="C170" s="8"/>
      <c r="D170" s="8"/>
      <c r="E170" s="8"/>
      <c r="F170" s="12"/>
      <c r="G170" s="16"/>
      <c r="H170" s="16"/>
      <c r="I170" s="16"/>
      <c r="J170" s="16"/>
      <c r="K170" s="16"/>
      <c r="L170" s="16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12"/>
      <c r="AX170" s="12"/>
      <c r="AY170" s="12"/>
      <c r="AZ170" s="8"/>
      <c r="BA170" s="8"/>
      <c r="BB170" s="8"/>
      <c r="CG170"/>
    </row>
    <row r="171" spans="1:85">
      <c r="A171" s="8"/>
      <c r="B171" s="8"/>
      <c r="C171" s="8"/>
      <c r="D171" s="8"/>
      <c r="E171" s="8"/>
      <c r="F171" s="12"/>
      <c r="G171" s="16"/>
      <c r="H171" s="16"/>
      <c r="I171" s="16"/>
      <c r="J171" s="16"/>
      <c r="K171" s="16"/>
      <c r="L171" s="16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12"/>
      <c r="AX171" s="12"/>
      <c r="AY171" s="12"/>
      <c r="AZ171" s="8"/>
      <c r="BA171" s="8"/>
      <c r="BB171" s="8"/>
      <c r="CG171"/>
    </row>
    <row r="172" spans="1:85">
      <c r="A172" s="8"/>
      <c r="B172" s="8"/>
      <c r="C172" s="8"/>
      <c r="D172" s="8"/>
      <c r="E172" s="8"/>
      <c r="F172" s="12"/>
      <c r="G172" s="12"/>
      <c r="H172" s="12"/>
      <c r="I172" s="12"/>
      <c r="J172" s="12"/>
      <c r="K172" s="12"/>
      <c r="L172" s="12"/>
      <c r="M172" s="16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12"/>
      <c r="AX172" s="12"/>
      <c r="AY172" s="12"/>
      <c r="AZ172" s="8"/>
      <c r="BA172" s="8"/>
      <c r="BB172" s="8"/>
    </row>
    <row r="173" spans="1:85">
      <c r="A173" s="8"/>
      <c r="B173" s="8"/>
      <c r="C173" s="8"/>
      <c r="D173" s="8"/>
      <c r="E173" s="8"/>
      <c r="F173" s="12"/>
      <c r="G173" s="12"/>
      <c r="H173" s="12"/>
      <c r="I173" s="12"/>
      <c r="J173" s="12"/>
      <c r="K173" s="12"/>
      <c r="L173" s="12"/>
      <c r="M173" s="16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12"/>
      <c r="AX173" s="12"/>
      <c r="AY173" s="12"/>
      <c r="AZ173" s="8"/>
      <c r="BA173" s="8"/>
      <c r="BB173" s="8"/>
    </row>
    <row r="174" spans="1:85">
      <c r="A174" s="8"/>
      <c r="B174" s="8"/>
      <c r="C174" s="8"/>
      <c r="D174" s="8"/>
      <c r="E174" s="8"/>
      <c r="F174" s="12"/>
      <c r="G174" s="12"/>
      <c r="H174" s="12"/>
      <c r="I174" s="12"/>
      <c r="J174" s="12"/>
      <c r="K174" s="12"/>
      <c r="L174" s="12"/>
      <c r="M174" s="16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12"/>
      <c r="AX174" s="12"/>
      <c r="AY174" s="12"/>
      <c r="AZ174" s="8"/>
      <c r="BA174" s="8"/>
      <c r="BB174" s="8"/>
    </row>
    <row r="175" spans="1:85">
      <c r="A175" s="8"/>
      <c r="B175" s="8"/>
      <c r="C175" s="8"/>
      <c r="D175" s="8"/>
      <c r="E175" s="8"/>
      <c r="F175" s="12"/>
      <c r="G175" s="12"/>
      <c r="H175" s="12"/>
      <c r="I175" s="12"/>
      <c r="J175" s="12"/>
      <c r="K175" s="12"/>
      <c r="L175" s="12"/>
      <c r="M175" s="16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12"/>
      <c r="AX175" s="12"/>
      <c r="AY175" s="12"/>
      <c r="AZ175" s="8"/>
      <c r="BA175" s="8"/>
      <c r="BB175" s="8"/>
    </row>
    <row r="176" spans="1:85">
      <c r="A176" s="8"/>
      <c r="B176" s="8"/>
      <c r="C176" s="8"/>
      <c r="D176" s="8"/>
      <c r="E176" s="8"/>
      <c r="F176" s="12"/>
      <c r="G176" s="12"/>
      <c r="H176" s="12"/>
      <c r="I176" s="12"/>
      <c r="J176" s="12"/>
      <c r="K176" s="12"/>
      <c r="L176" s="12"/>
      <c r="M176" s="16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12"/>
      <c r="AX176" s="12"/>
      <c r="AY176" s="12"/>
      <c r="AZ176" s="8"/>
      <c r="BA176" s="8"/>
      <c r="BB176" s="8"/>
    </row>
    <row r="177" spans="1:54">
      <c r="A177" s="8"/>
      <c r="B177" s="8"/>
      <c r="C177" s="8"/>
      <c r="D177" s="8"/>
      <c r="E177" s="8"/>
      <c r="F177" s="12"/>
      <c r="G177" s="12"/>
      <c r="H177" s="12"/>
      <c r="I177" s="12"/>
      <c r="J177" s="12"/>
      <c r="K177" s="12"/>
      <c r="L177" s="12"/>
      <c r="M177" s="16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12"/>
      <c r="AX177" s="12"/>
      <c r="AY177" s="12"/>
      <c r="AZ177" s="8"/>
      <c r="BA177" s="8"/>
      <c r="BB177" s="8"/>
    </row>
    <row r="178" spans="1:54">
      <c r="A178" s="8"/>
      <c r="B178" s="8"/>
      <c r="C178" s="8"/>
      <c r="D178" s="8"/>
      <c r="E178" s="8"/>
      <c r="F178" s="12"/>
      <c r="G178" s="12"/>
      <c r="H178" s="12"/>
      <c r="I178" s="12"/>
      <c r="J178" s="12"/>
      <c r="K178" s="12"/>
      <c r="L178" s="12"/>
      <c r="M178" s="16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12"/>
      <c r="AX178" s="12"/>
      <c r="AY178" s="12"/>
      <c r="AZ178" s="8"/>
      <c r="BA178" s="8"/>
      <c r="BB178" s="8"/>
    </row>
    <row r="179" spans="1:54">
      <c r="A179" s="8"/>
      <c r="B179" s="8"/>
      <c r="C179" s="8"/>
      <c r="D179" s="8"/>
      <c r="E179" s="8"/>
      <c r="F179" s="12"/>
      <c r="G179" s="12"/>
      <c r="H179" s="12"/>
      <c r="I179" s="12"/>
      <c r="J179" s="12"/>
      <c r="K179" s="12"/>
      <c r="L179" s="12"/>
      <c r="M179" s="16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12"/>
      <c r="AX179" s="12"/>
      <c r="AY179" s="12"/>
      <c r="AZ179" s="8"/>
      <c r="BA179" s="8"/>
      <c r="BB179" s="8"/>
    </row>
    <row r="180" spans="1:54">
      <c r="A180" s="8"/>
      <c r="B180" s="8"/>
      <c r="C180" s="8"/>
      <c r="D180" s="8"/>
      <c r="E180" s="8"/>
      <c r="F180" s="12"/>
      <c r="G180" s="12"/>
      <c r="H180" s="12"/>
      <c r="I180" s="12"/>
      <c r="J180" s="12"/>
      <c r="K180" s="12"/>
      <c r="L180" s="12"/>
      <c r="M180" s="16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12"/>
      <c r="AX180" s="12"/>
      <c r="AY180" s="12"/>
      <c r="AZ180" s="8"/>
      <c r="BA180" s="8"/>
      <c r="BB180" s="8"/>
    </row>
    <row r="181" spans="1:54">
      <c r="A181" s="8"/>
      <c r="B181" s="8"/>
      <c r="C181" s="8"/>
      <c r="D181" s="8"/>
      <c r="E181" s="8"/>
      <c r="F181" s="12"/>
      <c r="G181" s="12"/>
      <c r="H181" s="12"/>
      <c r="I181" s="12"/>
      <c r="J181" s="12"/>
      <c r="K181" s="12"/>
      <c r="L181" s="12"/>
      <c r="M181" s="16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12"/>
      <c r="AX181" s="12"/>
      <c r="AY181" s="12"/>
      <c r="AZ181" s="8"/>
      <c r="BA181" s="8"/>
      <c r="BB181" s="8"/>
    </row>
    <row r="182" spans="1:54">
      <c r="A182" s="8"/>
      <c r="B182" s="8"/>
      <c r="C182" s="8"/>
      <c r="D182" s="8"/>
      <c r="E182" s="8"/>
      <c r="F182" s="12"/>
      <c r="G182" s="12"/>
      <c r="H182" s="12"/>
      <c r="I182" s="12"/>
      <c r="J182" s="12"/>
      <c r="K182" s="12"/>
      <c r="L182" s="12"/>
      <c r="M182" s="16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12"/>
      <c r="AX182" s="12"/>
      <c r="AY182" s="12"/>
      <c r="AZ182" s="8"/>
      <c r="BA182" s="8"/>
      <c r="BB182" s="8"/>
    </row>
    <row r="183" spans="1:54">
      <c r="A183" s="8"/>
      <c r="B183" s="8"/>
      <c r="C183" s="8"/>
      <c r="D183" s="8"/>
      <c r="E183" s="8"/>
      <c r="F183" s="12"/>
      <c r="G183" s="12"/>
      <c r="H183" s="12"/>
      <c r="I183" s="12"/>
      <c r="J183" s="12"/>
      <c r="K183" s="12"/>
      <c r="L183" s="12"/>
      <c r="M183" s="16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12"/>
      <c r="AX183" s="12"/>
      <c r="AY183" s="12"/>
      <c r="AZ183" s="8"/>
      <c r="BA183" s="8"/>
      <c r="BB183" s="8"/>
    </row>
    <row r="184" spans="1:54">
      <c r="A184" s="8"/>
      <c r="B184" s="8"/>
      <c r="C184" s="8"/>
      <c r="D184" s="8"/>
      <c r="E184" s="8"/>
      <c r="F184" s="12"/>
      <c r="G184" s="12"/>
      <c r="H184" s="12"/>
      <c r="I184" s="12"/>
      <c r="J184" s="12"/>
      <c r="K184" s="12"/>
      <c r="L184" s="12"/>
      <c r="M184" s="16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12"/>
      <c r="AX184" s="12"/>
      <c r="AY184" s="12"/>
      <c r="AZ184" s="8"/>
      <c r="BA184" s="8"/>
      <c r="BB184" s="8"/>
    </row>
    <row r="185" spans="1:54">
      <c r="A185" s="8"/>
      <c r="B185" s="8"/>
      <c r="C185" s="8"/>
      <c r="D185" s="8"/>
      <c r="E185" s="8"/>
      <c r="F185" s="12"/>
      <c r="G185" s="12"/>
      <c r="H185" s="12"/>
      <c r="I185" s="12"/>
      <c r="J185" s="12"/>
      <c r="K185" s="12"/>
      <c r="L185" s="12"/>
      <c r="M185" s="16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12"/>
      <c r="AX185" s="12"/>
      <c r="AY185" s="12"/>
      <c r="AZ185" s="8"/>
      <c r="BA185" s="8"/>
      <c r="BB185" s="8"/>
    </row>
    <row r="186" spans="1:54">
      <c r="A186" s="8"/>
      <c r="B186" s="8"/>
      <c r="C186" s="8"/>
      <c r="D186" s="8"/>
      <c r="E186" s="8"/>
      <c r="F186" s="12"/>
      <c r="G186" s="12"/>
      <c r="H186" s="12"/>
      <c r="I186" s="12"/>
      <c r="J186" s="12"/>
      <c r="K186" s="12"/>
      <c r="L186" s="12"/>
      <c r="M186" s="16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12"/>
      <c r="AX186" s="12"/>
      <c r="AY186" s="12"/>
      <c r="AZ186" s="8"/>
      <c r="BA186" s="8"/>
      <c r="BB186" s="8"/>
    </row>
    <row r="187" spans="1:54">
      <c r="A187" s="8"/>
      <c r="B187" s="8"/>
      <c r="C187" s="8"/>
      <c r="D187" s="8"/>
      <c r="E187" s="8"/>
      <c r="F187" s="12"/>
      <c r="G187" s="12"/>
      <c r="H187" s="12"/>
      <c r="I187" s="12"/>
      <c r="J187" s="12"/>
      <c r="K187" s="12"/>
      <c r="L187" s="12"/>
      <c r="M187" s="16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12"/>
      <c r="AX187" s="12"/>
      <c r="AY187" s="12"/>
      <c r="AZ187" s="8"/>
      <c r="BA187" s="8"/>
      <c r="BB187" s="8"/>
    </row>
    <row r="188" spans="1:54">
      <c r="A188" s="8"/>
      <c r="B188" s="8"/>
      <c r="C188" s="8"/>
      <c r="D188" s="8"/>
      <c r="E188" s="8"/>
      <c r="F188" s="12"/>
      <c r="G188" s="12"/>
      <c r="H188" s="12"/>
      <c r="I188" s="12"/>
      <c r="J188" s="12"/>
      <c r="K188" s="12"/>
      <c r="L188" s="12"/>
      <c r="M188" s="16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12"/>
      <c r="AX188" s="12"/>
      <c r="AY188" s="12"/>
      <c r="AZ188" s="8"/>
      <c r="BA188" s="8"/>
      <c r="BB188" s="8"/>
    </row>
    <row r="189" spans="1:54">
      <c r="A189" s="8"/>
      <c r="B189" s="8"/>
      <c r="C189" s="8"/>
      <c r="D189" s="8"/>
      <c r="E189" s="8"/>
      <c r="F189" s="12"/>
      <c r="G189" s="12"/>
      <c r="H189" s="12"/>
      <c r="I189" s="12"/>
      <c r="J189" s="12"/>
      <c r="K189" s="12"/>
      <c r="L189" s="12"/>
      <c r="M189" s="16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12"/>
      <c r="AX189" s="12"/>
      <c r="AY189" s="12"/>
      <c r="AZ189" s="8"/>
      <c r="BA189" s="8"/>
      <c r="BB189" s="8"/>
    </row>
    <row r="190" spans="1:54">
      <c r="A190" s="8"/>
      <c r="B190" s="8"/>
      <c r="C190" s="8"/>
      <c r="D190" s="8"/>
      <c r="E190" s="8"/>
      <c r="F190" s="12"/>
      <c r="G190" s="12"/>
      <c r="H190" s="12"/>
      <c r="I190" s="12"/>
      <c r="J190" s="12"/>
      <c r="K190" s="12"/>
      <c r="L190" s="12"/>
      <c r="M190" s="16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12"/>
      <c r="AX190" s="12"/>
      <c r="AY190" s="12"/>
      <c r="AZ190" s="8"/>
      <c r="BA190" s="8"/>
      <c r="BB190" s="8"/>
    </row>
    <row r="191" spans="1:54">
      <c r="A191" s="8"/>
      <c r="B191" s="8"/>
      <c r="C191" s="8"/>
      <c r="D191" s="8"/>
      <c r="E191" s="8"/>
      <c r="F191" s="12"/>
      <c r="G191" s="12"/>
      <c r="H191" s="12"/>
      <c r="I191" s="12"/>
      <c r="J191" s="12"/>
      <c r="K191" s="12"/>
      <c r="L191" s="12"/>
      <c r="M191" s="16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12"/>
      <c r="AX191" s="12"/>
      <c r="AY191" s="12"/>
      <c r="AZ191" s="8"/>
      <c r="BA191" s="8"/>
      <c r="BB191" s="8"/>
    </row>
    <row r="192" spans="1:54">
      <c r="A192" s="8"/>
      <c r="B192" s="8"/>
      <c r="C192" s="8"/>
      <c r="D192" s="8"/>
      <c r="E192" s="8"/>
      <c r="F192" s="12"/>
      <c r="G192" s="12"/>
      <c r="H192" s="12"/>
      <c r="I192" s="12"/>
      <c r="J192" s="12"/>
      <c r="K192" s="12"/>
      <c r="L192" s="12"/>
      <c r="M192" s="16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12"/>
      <c r="AX192" s="12"/>
      <c r="AY192" s="12"/>
      <c r="AZ192" s="8"/>
      <c r="BA192" s="8"/>
      <c r="BB192" s="8"/>
    </row>
    <row r="193" spans="1:54">
      <c r="A193" s="8"/>
      <c r="B193" s="8"/>
      <c r="C193" s="8"/>
      <c r="D193" s="8"/>
      <c r="E193" s="8"/>
      <c r="F193" s="12"/>
      <c r="G193" s="12"/>
      <c r="H193" s="12"/>
      <c r="I193" s="12"/>
      <c r="J193" s="12"/>
      <c r="K193" s="12"/>
      <c r="L193" s="12"/>
      <c r="M193" s="16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12"/>
      <c r="AX193" s="12"/>
      <c r="AY193" s="12"/>
      <c r="AZ193" s="8"/>
      <c r="BA193" s="8"/>
      <c r="BB193" s="8"/>
    </row>
    <row r="194" spans="1:54">
      <c r="A194" s="8"/>
      <c r="B194" s="8"/>
      <c r="C194" s="8"/>
      <c r="D194" s="8"/>
      <c r="E194" s="8"/>
      <c r="F194" s="12"/>
      <c r="G194" s="12"/>
      <c r="H194" s="12"/>
      <c r="I194" s="12"/>
      <c r="J194" s="12"/>
      <c r="K194" s="12"/>
      <c r="L194" s="12"/>
      <c r="M194" s="16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12"/>
      <c r="AX194" s="12"/>
      <c r="AY194" s="12"/>
      <c r="AZ194" s="8"/>
      <c r="BA194" s="8"/>
      <c r="BB194" s="8"/>
    </row>
    <row r="195" spans="1:54">
      <c r="A195" s="8"/>
      <c r="B195" s="8"/>
      <c r="C195" s="8"/>
      <c r="D195" s="8"/>
      <c r="E195" s="8"/>
      <c r="F195" s="12"/>
      <c r="G195" s="12"/>
      <c r="H195" s="12"/>
      <c r="I195" s="12"/>
      <c r="J195" s="12"/>
      <c r="K195" s="12"/>
      <c r="L195" s="12"/>
      <c r="M195" s="16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12"/>
      <c r="AX195" s="12"/>
      <c r="AY195" s="12"/>
      <c r="AZ195" s="8"/>
      <c r="BA195" s="8"/>
      <c r="BB195" s="8"/>
    </row>
    <row r="196" spans="1:54">
      <c r="A196" s="8"/>
      <c r="B196" s="8"/>
      <c r="C196" s="8"/>
      <c r="D196" s="8"/>
      <c r="E196" s="8"/>
      <c r="F196" s="12"/>
      <c r="G196" s="12"/>
      <c r="H196" s="12"/>
      <c r="I196" s="12"/>
      <c r="J196" s="12"/>
      <c r="K196" s="12"/>
      <c r="L196" s="12"/>
      <c r="M196" s="16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12"/>
      <c r="AX196" s="12"/>
      <c r="AY196" s="12"/>
      <c r="AZ196" s="8"/>
      <c r="BA196" s="8"/>
      <c r="BB196" s="8"/>
    </row>
    <row r="197" spans="1:54">
      <c r="A197" s="8"/>
      <c r="B197" s="8"/>
      <c r="C197" s="8"/>
      <c r="D197" s="8"/>
      <c r="E197" s="8"/>
      <c r="F197" s="12"/>
      <c r="G197" s="12"/>
      <c r="H197" s="12"/>
      <c r="I197" s="12"/>
      <c r="J197" s="12"/>
      <c r="K197" s="12"/>
      <c r="L197" s="12"/>
      <c r="M197" s="16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12"/>
      <c r="AX197" s="12"/>
      <c r="AY197" s="12"/>
      <c r="AZ197" s="8"/>
      <c r="BA197" s="8"/>
      <c r="BB197" s="8"/>
    </row>
    <row r="198" spans="1:54">
      <c r="A198" s="8"/>
      <c r="B198" s="8"/>
      <c r="C198" s="8"/>
      <c r="D198" s="8"/>
      <c r="E198" s="8"/>
      <c r="F198" s="12"/>
      <c r="G198" s="12"/>
      <c r="H198" s="12"/>
      <c r="I198" s="12"/>
      <c r="J198" s="12"/>
      <c r="K198" s="12"/>
      <c r="L198" s="12"/>
      <c r="M198" s="16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12"/>
      <c r="AX198" s="12"/>
      <c r="AY198" s="12"/>
      <c r="AZ198" s="8"/>
      <c r="BA198" s="8"/>
      <c r="BB198" s="8"/>
    </row>
    <row r="199" spans="1:54">
      <c r="A199" s="8"/>
      <c r="B199" s="8"/>
      <c r="C199" s="8"/>
      <c r="D199" s="8"/>
      <c r="E199" s="8"/>
      <c r="F199" s="12"/>
      <c r="G199" s="12"/>
      <c r="H199" s="12"/>
      <c r="I199" s="12"/>
      <c r="J199" s="12"/>
      <c r="K199" s="12"/>
      <c r="L199" s="12"/>
      <c r="M199" s="16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12"/>
      <c r="AX199" s="12"/>
      <c r="AY199" s="12"/>
      <c r="AZ199" s="8"/>
      <c r="BA199" s="8"/>
      <c r="BB199" s="8"/>
    </row>
    <row r="200" spans="1:54">
      <c r="A200" s="8"/>
      <c r="B200" s="8"/>
      <c r="C200" s="8"/>
      <c r="D200" s="8"/>
      <c r="E200" s="8"/>
      <c r="F200" s="12"/>
      <c r="G200" s="12"/>
      <c r="H200" s="12"/>
      <c r="I200" s="12"/>
      <c r="J200" s="12"/>
      <c r="K200" s="12"/>
      <c r="L200" s="12"/>
      <c r="M200" s="16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12"/>
      <c r="AX200" s="12"/>
      <c r="AY200" s="12"/>
      <c r="AZ200" s="8"/>
      <c r="BA200" s="8"/>
      <c r="BB200" s="8"/>
    </row>
    <row r="201" spans="1:54">
      <c r="A201" s="8"/>
      <c r="B201" s="8"/>
      <c r="C201" s="8"/>
      <c r="D201" s="8"/>
      <c r="E201" s="8"/>
      <c r="F201" s="12"/>
      <c r="G201" s="12"/>
      <c r="H201" s="12"/>
      <c r="I201" s="12"/>
      <c r="J201" s="12"/>
      <c r="K201" s="12"/>
      <c r="L201" s="12"/>
      <c r="M201" s="16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12"/>
      <c r="AX201" s="12"/>
      <c r="AY201" s="12"/>
      <c r="AZ201" s="8"/>
      <c r="BA201" s="8"/>
      <c r="BB201" s="8"/>
    </row>
    <row r="202" spans="1:54">
      <c r="A202" s="8"/>
      <c r="B202" s="8"/>
      <c r="C202" s="8"/>
      <c r="D202" s="8"/>
      <c r="E202" s="8"/>
      <c r="F202" s="12"/>
      <c r="G202" s="12"/>
      <c r="H202" s="12"/>
      <c r="I202" s="12"/>
      <c r="J202" s="12"/>
      <c r="K202" s="12"/>
      <c r="L202" s="12"/>
      <c r="M202" s="16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12"/>
      <c r="AX202" s="12"/>
      <c r="AY202" s="12"/>
      <c r="AZ202" s="8"/>
      <c r="BA202" s="8"/>
      <c r="BB202" s="8"/>
    </row>
    <row r="203" spans="1:54">
      <c r="A203" s="8"/>
      <c r="B203" s="8"/>
      <c r="C203" s="8"/>
      <c r="D203" s="8"/>
      <c r="E203" s="8"/>
      <c r="F203" s="12"/>
      <c r="G203" s="12"/>
      <c r="H203" s="12"/>
      <c r="I203" s="12"/>
      <c r="J203" s="12"/>
      <c r="K203" s="12"/>
      <c r="L203" s="12"/>
      <c r="M203" s="16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12"/>
      <c r="AX203" s="12"/>
      <c r="AY203" s="12"/>
      <c r="AZ203" s="8"/>
      <c r="BA203" s="8"/>
      <c r="BB203" s="8"/>
    </row>
    <row r="204" spans="1:54">
      <c r="A204" s="8"/>
      <c r="B204" s="8"/>
      <c r="C204" s="8"/>
      <c r="D204" s="8"/>
      <c r="E204" s="8"/>
      <c r="F204" s="12"/>
      <c r="G204" s="12"/>
      <c r="H204" s="12"/>
      <c r="I204" s="12"/>
      <c r="J204" s="12"/>
      <c r="K204" s="12"/>
      <c r="L204" s="12"/>
      <c r="M204" s="16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12"/>
      <c r="AX204" s="12"/>
      <c r="AY204" s="12"/>
      <c r="AZ204" s="8"/>
      <c r="BA204" s="8"/>
      <c r="BB204" s="8"/>
    </row>
    <row r="205" spans="1:54">
      <c r="A205" s="8"/>
      <c r="B205" s="8"/>
      <c r="C205" s="8"/>
      <c r="D205" s="8"/>
      <c r="E205" s="8"/>
      <c r="F205" s="12"/>
      <c r="G205" s="12"/>
      <c r="H205" s="12"/>
      <c r="I205" s="12"/>
      <c r="J205" s="12"/>
      <c r="K205" s="12"/>
      <c r="L205" s="12"/>
      <c r="M205" s="16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12"/>
      <c r="AX205" s="12"/>
      <c r="AY205" s="12"/>
      <c r="AZ205" s="8"/>
      <c r="BA205" s="8"/>
      <c r="BB205" s="8"/>
    </row>
    <row r="206" spans="1:54">
      <c r="A206" s="8"/>
      <c r="B206" s="8"/>
      <c r="C206" s="8"/>
      <c r="D206" s="8"/>
      <c r="E206" s="8"/>
      <c r="F206" s="12"/>
      <c r="G206" s="12"/>
      <c r="H206" s="12"/>
      <c r="I206" s="12"/>
      <c r="J206" s="12"/>
      <c r="K206" s="12"/>
      <c r="L206" s="12"/>
      <c r="M206" s="16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12"/>
      <c r="AX206" s="12"/>
      <c r="AY206" s="12"/>
      <c r="AZ206" s="8"/>
      <c r="BA206" s="8"/>
      <c r="BB206" s="8"/>
    </row>
    <row r="207" spans="1:54">
      <c r="A207" s="8"/>
      <c r="B207" s="8"/>
      <c r="C207" s="8"/>
      <c r="D207" s="8"/>
      <c r="E207" s="8"/>
      <c r="F207" s="12"/>
      <c r="G207" s="12"/>
      <c r="H207" s="12"/>
      <c r="I207" s="12"/>
      <c r="J207" s="12"/>
      <c r="K207" s="12"/>
      <c r="L207" s="12"/>
      <c r="M207" s="16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12"/>
      <c r="AX207" s="12"/>
      <c r="AY207" s="12"/>
      <c r="AZ207" s="8"/>
      <c r="BA207" s="8"/>
      <c r="BB207" s="8"/>
    </row>
    <row r="208" spans="1:54">
      <c r="A208" s="8"/>
      <c r="B208" s="8"/>
      <c r="C208" s="8"/>
      <c r="D208" s="8"/>
      <c r="E208" s="8"/>
      <c r="F208" s="12"/>
      <c r="G208" s="12"/>
      <c r="H208" s="12"/>
      <c r="I208" s="12"/>
      <c r="J208" s="12"/>
      <c r="K208" s="12"/>
      <c r="L208" s="12"/>
      <c r="M208" s="16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12"/>
      <c r="AX208" s="12"/>
      <c r="AY208" s="12"/>
      <c r="AZ208" s="8"/>
      <c r="BA208" s="8"/>
      <c r="BB208" s="8"/>
    </row>
    <row r="209" spans="1:54">
      <c r="A209" s="8"/>
      <c r="B209" s="8"/>
      <c r="C209" s="8"/>
      <c r="D209" s="8"/>
      <c r="E209" s="8"/>
      <c r="F209" s="12"/>
      <c r="G209" s="12"/>
      <c r="H209" s="12"/>
      <c r="I209" s="12"/>
      <c r="J209" s="12"/>
      <c r="K209" s="12"/>
      <c r="L209" s="12"/>
      <c r="M209" s="16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12"/>
      <c r="AX209" s="12"/>
      <c r="AY209" s="12"/>
      <c r="AZ209" s="8"/>
      <c r="BA209" s="8"/>
      <c r="BB209" s="8"/>
    </row>
    <row r="210" spans="1:54">
      <c r="A210" s="8"/>
      <c r="B210" s="8"/>
      <c r="C210" s="8"/>
      <c r="D210" s="8"/>
      <c r="E210" s="8"/>
      <c r="F210" s="12"/>
      <c r="G210" s="12"/>
      <c r="H210" s="12"/>
      <c r="I210" s="12"/>
      <c r="J210" s="12"/>
      <c r="K210" s="12"/>
      <c r="L210" s="12"/>
      <c r="M210" s="16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12"/>
      <c r="AX210" s="12"/>
      <c r="AY210" s="12"/>
      <c r="AZ210" s="8"/>
      <c r="BA210" s="8"/>
      <c r="BB210" s="8"/>
    </row>
    <row r="211" spans="1:54">
      <c r="A211" s="8"/>
      <c r="B211" s="8"/>
      <c r="C211" s="8"/>
      <c r="D211" s="8"/>
      <c r="E211" s="8"/>
      <c r="F211" s="12"/>
      <c r="G211" s="12"/>
      <c r="H211" s="12"/>
      <c r="I211" s="12"/>
      <c r="J211" s="12"/>
      <c r="K211" s="12"/>
      <c r="L211" s="12"/>
      <c r="M211" s="16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12"/>
      <c r="AX211" s="12"/>
      <c r="AY211" s="12"/>
      <c r="AZ211" s="8"/>
      <c r="BA211" s="8"/>
      <c r="BB211" s="8"/>
    </row>
    <row r="212" spans="1:54">
      <c r="A212" s="8"/>
      <c r="B212" s="8"/>
      <c r="C212" s="8"/>
      <c r="D212" s="8"/>
      <c r="E212" s="8"/>
      <c r="F212" s="12"/>
      <c r="G212" s="12"/>
      <c r="H212" s="12"/>
      <c r="I212" s="12"/>
      <c r="J212" s="12"/>
      <c r="K212" s="12"/>
      <c r="L212" s="12"/>
      <c r="M212" s="16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12"/>
      <c r="AX212" s="12"/>
      <c r="AY212" s="12"/>
      <c r="AZ212" s="8"/>
      <c r="BA212" s="8"/>
      <c r="BB212" s="8"/>
    </row>
    <row r="213" spans="1:54">
      <c r="A213" s="8"/>
      <c r="B213" s="8"/>
      <c r="C213" s="8"/>
      <c r="D213" s="8"/>
      <c r="E213" s="8"/>
      <c r="F213" s="12"/>
      <c r="G213" s="12"/>
      <c r="H213" s="12"/>
      <c r="I213" s="12"/>
      <c r="J213" s="12"/>
      <c r="K213" s="12"/>
      <c r="L213" s="12"/>
      <c r="M213" s="16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12"/>
      <c r="AX213" s="12"/>
      <c r="AY213" s="12"/>
      <c r="AZ213" s="8"/>
      <c r="BA213" s="8"/>
      <c r="BB213" s="8"/>
    </row>
    <row r="214" spans="1:54">
      <c r="A214" s="8"/>
      <c r="B214" s="8"/>
      <c r="C214" s="8"/>
      <c r="D214" s="8"/>
      <c r="E214" s="8"/>
      <c r="F214" s="12"/>
      <c r="G214" s="12"/>
      <c r="H214" s="12"/>
      <c r="I214" s="12"/>
      <c r="J214" s="12"/>
      <c r="K214" s="12"/>
      <c r="L214" s="12"/>
      <c r="M214" s="16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12"/>
      <c r="AX214" s="12"/>
      <c r="AY214" s="12"/>
      <c r="AZ214" s="8"/>
      <c r="BA214" s="8"/>
      <c r="BB214" s="8"/>
    </row>
    <row r="215" spans="1:54">
      <c r="A215" s="8"/>
      <c r="B215" s="8"/>
      <c r="C215" s="8"/>
      <c r="D215" s="8"/>
      <c r="E215" s="8"/>
      <c r="F215" s="12"/>
      <c r="G215" s="12"/>
      <c r="H215" s="12"/>
      <c r="I215" s="12"/>
      <c r="J215" s="12"/>
      <c r="K215" s="12"/>
      <c r="L215" s="12"/>
      <c r="M215" s="16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12"/>
      <c r="AX215" s="12"/>
      <c r="AY215" s="12"/>
      <c r="AZ215" s="8"/>
      <c r="BA215" s="8"/>
      <c r="BB215" s="8"/>
    </row>
    <row r="216" spans="1:54">
      <c r="A216" s="8"/>
      <c r="B216" s="8"/>
      <c r="C216" s="8"/>
      <c r="D216" s="8"/>
      <c r="E216" s="8"/>
      <c r="F216" s="12"/>
      <c r="G216" s="12"/>
      <c r="H216" s="12"/>
      <c r="I216" s="12"/>
      <c r="J216" s="12"/>
      <c r="K216" s="12"/>
      <c r="L216" s="12"/>
      <c r="M216" s="16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12"/>
      <c r="AX216" s="12"/>
      <c r="AY216" s="12"/>
      <c r="AZ216" s="8"/>
      <c r="BA216" s="8"/>
      <c r="BB216" s="8"/>
    </row>
    <row r="217" spans="1:54">
      <c r="A217" s="8"/>
      <c r="B217" s="8"/>
      <c r="C217" s="8"/>
      <c r="D217" s="8"/>
      <c r="E217" s="8"/>
      <c r="F217" s="12"/>
      <c r="G217" s="12"/>
      <c r="H217" s="12"/>
      <c r="I217" s="12"/>
      <c r="J217" s="12"/>
      <c r="K217" s="12"/>
      <c r="L217" s="12"/>
      <c r="M217" s="16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12"/>
      <c r="AX217" s="12"/>
      <c r="AY217" s="12"/>
      <c r="AZ217" s="8"/>
      <c r="BA217" s="8"/>
      <c r="BB217" s="8"/>
    </row>
    <row r="218" spans="1:54">
      <c r="A218" s="8"/>
      <c r="B218" s="8"/>
      <c r="C218" s="8"/>
      <c r="D218" s="8"/>
      <c r="E218" s="8"/>
      <c r="F218" s="12"/>
      <c r="G218" s="12"/>
      <c r="H218" s="12"/>
      <c r="I218" s="12"/>
      <c r="J218" s="12"/>
      <c r="K218" s="12"/>
      <c r="L218" s="12"/>
      <c r="M218" s="16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12"/>
      <c r="AX218" s="12"/>
      <c r="AY218" s="12"/>
      <c r="AZ218" s="8"/>
      <c r="BA218" s="8"/>
      <c r="BB218" s="8"/>
    </row>
    <row r="219" spans="1:54">
      <c r="A219" s="8"/>
      <c r="B219" s="8"/>
      <c r="C219" s="8"/>
      <c r="D219" s="8"/>
      <c r="E219" s="8"/>
      <c r="F219" s="12"/>
      <c r="G219" s="12"/>
      <c r="H219" s="12"/>
      <c r="I219" s="12"/>
      <c r="J219" s="12"/>
      <c r="K219" s="12"/>
      <c r="L219" s="12"/>
      <c r="M219" s="16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12"/>
      <c r="AX219" s="12"/>
      <c r="AY219" s="12"/>
      <c r="AZ219" s="8"/>
      <c r="BA219" s="8"/>
      <c r="BB219" s="8"/>
    </row>
    <row r="220" spans="1:54">
      <c r="A220" s="8"/>
      <c r="B220" s="8"/>
      <c r="C220" s="8"/>
      <c r="D220" s="8"/>
      <c r="E220" s="8"/>
      <c r="F220" s="12"/>
      <c r="G220" s="12"/>
      <c r="H220" s="12"/>
      <c r="I220" s="12"/>
      <c r="J220" s="12"/>
      <c r="K220" s="12"/>
      <c r="L220" s="12"/>
      <c r="M220" s="16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12"/>
      <c r="AX220" s="12"/>
      <c r="AY220" s="12"/>
      <c r="AZ220" s="8"/>
      <c r="BA220" s="8"/>
      <c r="BB220" s="8"/>
    </row>
    <row r="221" spans="1:54">
      <c r="A221" s="8"/>
      <c r="B221" s="8"/>
      <c r="C221" s="8"/>
      <c r="D221" s="8"/>
      <c r="E221" s="8"/>
      <c r="F221" s="12"/>
      <c r="G221" s="12"/>
      <c r="H221" s="12"/>
      <c r="I221" s="12"/>
      <c r="J221" s="12"/>
      <c r="K221" s="12"/>
      <c r="L221" s="12"/>
      <c r="M221" s="16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12"/>
      <c r="AX221" s="12"/>
      <c r="AY221" s="12"/>
      <c r="AZ221" s="8"/>
      <c r="BA221" s="8"/>
      <c r="BB221" s="8"/>
    </row>
  </sheetData>
  <sheetProtection algorithmName="SHA-512" hashValue="h9lrnlbgymUXDU/8Ww22ablOhWogwXn57kh0ww5WN5d/P0tfN1PKiDh2V+r43FOQIt5IP+6vKGbeG7nkwbiAyA==" saltValue="zYWrAtTKRIQA3wxXMFm6xQ==" spinCount="100000" sheet="1" objects="1" scenarios="1"/>
  <mergeCells count="62">
    <mergeCell ref="V15:Y15"/>
    <mergeCell ref="K16:O16"/>
    <mergeCell ref="AB13:AF18"/>
    <mergeCell ref="AB3:AB11"/>
    <mergeCell ref="AH22:AN22"/>
    <mergeCell ref="AA12:AA18"/>
    <mergeCell ref="K15:O15"/>
    <mergeCell ref="S15:U15"/>
    <mergeCell ref="H17:J17"/>
    <mergeCell ref="K17:O17"/>
    <mergeCell ref="P17:U17"/>
    <mergeCell ref="V17:W17"/>
    <mergeCell ref="X17:Y17"/>
    <mergeCell ref="H18:J18"/>
    <mergeCell ref="K18:O18"/>
    <mergeCell ref="P18:U18"/>
    <mergeCell ref="V18:W18"/>
    <mergeCell ref="X18:Y18"/>
    <mergeCell ref="AY5:AY11"/>
    <mergeCell ref="AS5:AT11"/>
    <mergeCell ref="AW5:AW11"/>
    <mergeCell ref="AX5:AX11"/>
    <mergeCell ref="V3:V11"/>
    <mergeCell ref="W3:W11"/>
    <mergeCell ref="X3:X11"/>
    <mergeCell ref="Y3:Y11"/>
    <mergeCell ref="Z3:Z11"/>
    <mergeCell ref="AC3:AC11"/>
    <mergeCell ref="AE3:AE11"/>
    <mergeCell ref="AF3:AF11"/>
    <mergeCell ref="AZ5:AZ11"/>
    <mergeCell ref="BA5:BA11"/>
    <mergeCell ref="D13:D17"/>
    <mergeCell ref="H13:I13"/>
    <mergeCell ref="J13:Y13"/>
    <mergeCell ref="AP13:AX13"/>
    <mergeCell ref="AY13:BA13"/>
    <mergeCell ref="AY14:BA18"/>
    <mergeCell ref="H15:J15"/>
    <mergeCell ref="AD3:AD11"/>
    <mergeCell ref="AG3:AG11"/>
    <mergeCell ref="AH3:AN11"/>
    <mergeCell ref="AO3:AO11"/>
    <mergeCell ref="AP3:AX4"/>
    <mergeCell ref="AY3:BA4"/>
    <mergeCell ref="AP5:AQ11"/>
    <mergeCell ref="H16:J16"/>
    <mergeCell ref="AA3:AA11"/>
    <mergeCell ref="U3:U11"/>
    <mergeCell ref="E3:E11"/>
    <mergeCell ref="F3:F11"/>
    <mergeCell ref="G3:G11"/>
    <mergeCell ref="H3:I11"/>
    <mergeCell ref="J3:K11"/>
    <mergeCell ref="O3:O11"/>
    <mergeCell ref="P3:P11"/>
    <mergeCell ref="Q3:Q11"/>
    <mergeCell ref="R3:R11"/>
    <mergeCell ref="S3:S11"/>
    <mergeCell ref="T3:T11"/>
    <mergeCell ref="S16:U16"/>
    <mergeCell ref="V16:Y16"/>
  </mergeCells>
  <phoneticPr fontId="1"/>
  <conditionalFormatting sqref="Q23:R122">
    <cfRule type="containsText" dxfId="0" priority="1" operator="containsText" text="120">
      <formula>NOT(ISERROR(SEARCH("120",Q23)))</formula>
    </cfRule>
  </conditionalFormatting>
  <dataValidations count="12">
    <dataValidation imeMode="hiragana" allowBlank="1" showInputMessage="1" showErrorMessage="1" sqref="AP23:AR122 H23:I122 Y23:Y122 AA23:AA122" xr:uid="{3D090DA0-F2E9-4943-B412-4D9DF3E71B0E}"/>
    <dataValidation imeMode="on" allowBlank="1" showInputMessage="1" showErrorMessage="1" sqref="M23:M122 BA23:BA122 U23:V122" xr:uid="{15B86054-CA97-4580-B975-E5558AB7C98E}"/>
    <dataValidation imeMode="off" allowBlank="1" showInputMessage="1" showErrorMessage="1" sqref="P23:P122 S23:S122 W23:X122 Z23:Z122 AW23:AW122 AH20:AN20 AD23:AD122 AG23:AG122 AI23:AI122 AL23:AL122" xr:uid="{414E50A9-D8E0-4BEA-BCF1-03C7F61084B5}"/>
    <dataValidation imeMode="halfKatakana" allowBlank="1" showInputMessage="1" showErrorMessage="1" sqref="J23:L122 N23:N122 AS23:AV122" xr:uid="{29225C6D-DD62-4A97-AE03-ABC7583A37AD}"/>
    <dataValidation type="list" allowBlank="1" showInputMessage="1" showErrorMessage="1" errorTitle="再入力" error="リストから選択願います。" promptTitle="性別" prompt="選択願います。_x000a_" sqref="WWJ983133:WWJ983162 TS23:TS122 ADO23:ADO122 ANK23:ANK122 AXG23:AXG122 BHC23:BHC122 BQY23:BQY122 CAU23:CAU122 CKQ23:CKQ122 CUM23:CUM122 DEI23:DEI122 DOE23:DOE122 DYA23:DYA122 EHW23:EHW122 ERS23:ERS122 FBO23:FBO122 FLK23:FLK122 FVG23:FVG122 GFC23:GFC122 GOY23:GOY122 GYU23:GYU122 HIQ23:HIQ122 HSM23:HSM122 ICI23:ICI122 IME23:IME122 IWA23:IWA122 JFW23:JFW122 JPS23:JPS122 JZO23:JZO122 KJK23:KJK122 KTG23:KTG122 LDC23:LDC122 LMY23:LMY122 LWU23:LWU122 MGQ23:MGQ122 MQM23:MQM122 NAI23:NAI122 NKE23:NKE122 NUA23:NUA122 ODW23:ODW122 ONS23:ONS122 OXO23:OXO122 PHK23:PHK122 PRG23:PRG122 QBC23:QBC122 QKY23:QKY122 QUU23:QUU122 REQ23:REQ122 ROM23:ROM122 RYI23:RYI122 SIE23:SIE122 SSA23:SSA122 TBW23:TBW122 TLS23:TLS122 TVO23:TVO122 UFK23:UFK122 UPG23:UPG122 UZC23:UZC122 VIY23:VIY122 VSU23:VSU122 WCQ23:WCQ122 WMM23:WMM122 WWI23:WWI122 JW23:JW122 WCR983133:WCR983162 VSV983133:VSV983162 VIZ983133:VIZ983162 UZD983133:UZD983162 UPH983133:UPH983162 UFL983133:UFL983162 TVP983133:TVP983162 TLT983133:TLT983162 TBX983133:TBX983162 SSB983133:SSB983162 SIF983133:SIF983162 RYJ983133:RYJ983162 RON983133:RON983162 RER983133:RER983162 QUV983133:QUV983162 QKZ983133:QKZ983162 QBD983133:QBD983162 PRH983133:PRH983162 PHL983133:PHL983162 OXP983133:OXP983162 ONT983133:ONT983162 ODX983133:ODX983162 NUB983133:NUB983162 NKF983133:NKF983162 NAJ983133:NAJ983162 MQN983133:MQN983162 MGR983133:MGR983162 LWV983133:LWV983162 LMZ983133:LMZ983162 LDD983133:LDD983162 KTH983133:KTH983162 KJL983133:KJL983162 JZP983133:JZP983162 JPT983133:JPT983162 JFX983133:JFX983162 IWB983133:IWB983162 IMF983133:IMF983162 ICJ983133:ICJ983162 HSN983133:HSN983162 HIR983133:HIR983162 GYV983133:GYV983162 GOZ983133:GOZ983162 GFD983133:GFD983162 FVH983133:FVH983162 FLL983133:FLL983162 FBP983133:FBP983162 ERT983133:ERT983162 EHX983133:EHX983162 DYB983133:DYB983162 DOF983133:DOF983162 DEJ983133:DEJ983162 CUN983133:CUN983162 CKR983133:CKR983162 CAV983133:CAV983162 BQZ983133:BQZ983162 BHD983133:BHD983162 AXH983133:AXH983162 ANL983133:ANL983162 ADP983133:ADP983162 TT983133:TT983162 JX983133:JX983162 WWJ917597:WWJ917626 WMN917597:WMN917626 WCR917597:WCR917626 VSV917597:VSV917626 VIZ917597:VIZ917626 UZD917597:UZD917626 UPH917597:UPH917626 UFL917597:UFL917626 TVP917597:TVP917626 TLT917597:TLT917626 TBX917597:TBX917626 SSB917597:SSB917626 SIF917597:SIF917626 RYJ917597:RYJ917626 RON917597:RON917626 RER917597:RER917626 QUV917597:QUV917626 QKZ917597:QKZ917626 QBD917597:QBD917626 PRH917597:PRH917626 PHL917597:PHL917626 OXP917597:OXP917626 ONT917597:ONT917626 ODX917597:ODX917626 NUB917597:NUB917626 NKF917597:NKF917626 NAJ917597:NAJ917626 MQN917597:MQN917626 MGR917597:MGR917626 LWV917597:LWV917626 LMZ917597:LMZ917626 LDD917597:LDD917626 KTH917597:KTH917626 KJL917597:KJL917626 JZP917597:JZP917626 JPT917597:JPT917626 JFX917597:JFX917626 IWB917597:IWB917626 IMF917597:IMF917626 ICJ917597:ICJ917626 HSN917597:HSN917626 HIR917597:HIR917626 GYV917597:GYV917626 GOZ917597:GOZ917626 GFD917597:GFD917626 FVH917597:FVH917626 FLL917597:FLL917626 FBP917597:FBP917626 ERT917597:ERT917626 EHX917597:EHX917626 DYB917597:DYB917626 DOF917597:DOF917626 DEJ917597:DEJ917626 CUN917597:CUN917626 CKR917597:CKR917626 CAV917597:CAV917626 BQZ917597:BQZ917626 BHD917597:BHD917626 AXH917597:AXH917626 ANL917597:ANL917626 ADP917597:ADP917626 TT917597:TT917626 JX917597:JX917626 WWJ852061:WWJ852090 WMN852061:WMN852090 WCR852061:WCR852090 VSV852061:VSV852090 VIZ852061:VIZ852090 UZD852061:UZD852090 UPH852061:UPH852090 UFL852061:UFL852090 TVP852061:TVP852090 TLT852061:TLT852090 TBX852061:TBX852090 SSB852061:SSB852090 SIF852061:SIF852090 RYJ852061:RYJ852090 RON852061:RON852090 RER852061:RER852090 QUV852061:QUV852090 QKZ852061:QKZ852090 QBD852061:QBD852090 PRH852061:PRH852090 PHL852061:PHL852090 OXP852061:OXP852090 ONT852061:ONT852090 ODX852061:ODX852090 NUB852061:NUB852090 NKF852061:NKF852090 NAJ852061:NAJ852090 MQN852061:MQN852090 MGR852061:MGR852090 LWV852061:LWV852090 LMZ852061:LMZ852090 LDD852061:LDD852090 KTH852061:KTH852090 KJL852061:KJL852090 JZP852061:JZP852090 JPT852061:JPT852090 JFX852061:JFX852090 IWB852061:IWB852090 IMF852061:IMF852090 ICJ852061:ICJ852090 HSN852061:HSN852090 HIR852061:HIR852090 GYV852061:GYV852090 GOZ852061:GOZ852090 GFD852061:GFD852090 FVH852061:FVH852090 FLL852061:FLL852090 FBP852061:FBP852090 ERT852061:ERT852090 EHX852061:EHX852090 DYB852061:DYB852090 DOF852061:DOF852090 DEJ852061:DEJ852090 CUN852061:CUN852090 CKR852061:CKR852090 CAV852061:CAV852090 BQZ852061:BQZ852090 BHD852061:BHD852090 AXH852061:AXH852090 ANL852061:ANL852090 ADP852061:ADP852090 TT852061:TT852090 JX852061:JX852090 WWJ786525:WWJ786554 WMN786525:WMN786554 WCR786525:WCR786554 VSV786525:VSV786554 VIZ786525:VIZ786554 UZD786525:UZD786554 UPH786525:UPH786554 UFL786525:UFL786554 TVP786525:TVP786554 TLT786525:TLT786554 TBX786525:TBX786554 SSB786525:SSB786554 SIF786525:SIF786554 RYJ786525:RYJ786554 RON786525:RON786554 RER786525:RER786554 QUV786525:QUV786554 QKZ786525:QKZ786554 QBD786525:QBD786554 PRH786525:PRH786554 PHL786525:PHL786554 OXP786525:OXP786554 ONT786525:ONT786554 ODX786525:ODX786554 NUB786525:NUB786554 NKF786525:NKF786554 NAJ786525:NAJ786554 MQN786525:MQN786554 MGR786525:MGR786554 LWV786525:LWV786554 LMZ786525:LMZ786554 LDD786525:LDD786554 KTH786525:KTH786554 KJL786525:KJL786554 JZP786525:JZP786554 JPT786525:JPT786554 JFX786525:JFX786554 IWB786525:IWB786554 IMF786525:IMF786554 ICJ786525:ICJ786554 HSN786525:HSN786554 HIR786525:HIR786554 GYV786525:GYV786554 GOZ786525:GOZ786554 GFD786525:GFD786554 FVH786525:FVH786554 FLL786525:FLL786554 FBP786525:FBP786554 ERT786525:ERT786554 EHX786525:EHX786554 DYB786525:DYB786554 DOF786525:DOF786554 DEJ786525:DEJ786554 CUN786525:CUN786554 CKR786525:CKR786554 CAV786525:CAV786554 BQZ786525:BQZ786554 BHD786525:BHD786554 AXH786525:AXH786554 ANL786525:ANL786554 ADP786525:ADP786554 TT786525:TT786554 JX786525:JX786554 WWJ720989:WWJ721018 WMN720989:WMN721018 WCR720989:WCR721018 VSV720989:VSV721018 VIZ720989:VIZ721018 UZD720989:UZD721018 UPH720989:UPH721018 UFL720989:UFL721018 TVP720989:TVP721018 TLT720989:TLT721018 TBX720989:TBX721018 SSB720989:SSB721018 SIF720989:SIF721018 RYJ720989:RYJ721018 RON720989:RON721018 RER720989:RER721018 QUV720989:QUV721018 QKZ720989:QKZ721018 QBD720989:QBD721018 PRH720989:PRH721018 PHL720989:PHL721018 OXP720989:OXP721018 ONT720989:ONT721018 ODX720989:ODX721018 NUB720989:NUB721018 NKF720989:NKF721018 NAJ720989:NAJ721018 MQN720989:MQN721018 MGR720989:MGR721018 LWV720989:LWV721018 LMZ720989:LMZ721018 LDD720989:LDD721018 KTH720989:KTH721018 KJL720989:KJL721018 JZP720989:JZP721018 JPT720989:JPT721018 JFX720989:JFX721018 IWB720989:IWB721018 IMF720989:IMF721018 ICJ720989:ICJ721018 HSN720989:HSN721018 HIR720989:HIR721018 GYV720989:GYV721018 GOZ720989:GOZ721018 GFD720989:GFD721018 FVH720989:FVH721018 FLL720989:FLL721018 FBP720989:FBP721018 ERT720989:ERT721018 EHX720989:EHX721018 DYB720989:DYB721018 DOF720989:DOF721018 DEJ720989:DEJ721018 CUN720989:CUN721018 CKR720989:CKR721018 CAV720989:CAV721018 BQZ720989:BQZ721018 BHD720989:BHD721018 AXH720989:AXH721018 ANL720989:ANL721018 ADP720989:ADP721018 TT720989:TT721018 JX720989:JX721018 WWJ655453:WWJ655482 WMN655453:WMN655482 WCR655453:WCR655482 VSV655453:VSV655482 VIZ655453:VIZ655482 UZD655453:UZD655482 UPH655453:UPH655482 UFL655453:UFL655482 TVP655453:TVP655482 TLT655453:TLT655482 TBX655453:TBX655482 SSB655453:SSB655482 SIF655453:SIF655482 RYJ655453:RYJ655482 RON655453:RON655482 RER655453:RER655482 QUV655453:QUV655482 QKZ655453:QKZ655482 QBD655453:QBD655482 PRH655453:PRH655482 PHL655453:PHL655482 OXP655453:OXP655482 ONT655453:ONT655482 ODX655453:ODX655482 NUB655453:NUB655482 NKF655453:NKF655482 NAJ655453:NAJ655482 MQN655453:MQN655482 MGR655453:MGR655482 LWV655453:LWV655482 LMZ655453:LMZ655482 LDD655453:LDD655482 KTH655453:KTH655482 KJL655453:KJL655482 JZP655453:JZP655482 JPT655453:JPT655482 JFX655453:JFX655482 IWB655453:IWB655482 IMF655453:IMF655482 ICJ655453:ICJ655482 HSN655453:HSN655482 HIR655453:HIR655482 GYV655453:GYV655482 GOZ655453:GOZ655482 GFD655453:GFD655482 FVH655453:FVH655482 FLL655453:FLL655482 FBP655453:FBP655482 ERT655453:ERT655482 EHX655453:EHX655482 DYB655453:DYB655482 DOF655453:DOF655482 DEJ655453:DEJ655482 CUN655453:CUN655482 CKR655453:CKR655482 CAV655453:CAV655482 BQZ655453:BQZ655482 BHD655453:BHD655482 AXH655453:AXH655482 ANL655453:ANL655482 ADP655453:ADP655482 TT655453:TT655482 JX655453:JX655482 WWJ589917:WWJ589946 WMN589917:WMN589946 WCR589917:WCR589946 VSV589917:VSV589946 VIZ589917:VIZ589946 UZD589917:UZD589946 UPH589917:UPH589946 UFL589917:UFL589946 TVP589917:TVP589946 TLT589917:TLT589946 TBX589917:TBX589946 SSB589917:SSB589946 SIF589917:SIF589946 RYJ589917:RYJ589946 RON589917:RON589946 RER589917:RER589946 QUV589917:QUV589946 QKZ589917:QKZ589946 QBD589917:QBD589946 PRH589917:PRH589946 PHL589917:PHL589946 OXP589917:OXP589946 ONT589917:ONT589946 ODX589917:ODX589946 NUB589917:NUB589946 NKF589917:NKF589946 NAJ589917:NAJ589946 MQN589917:MQN589946 MGR589917:MGR589946 LWV589917:LWV589946 LMZ589917:LMZ589946 LDD589917:LDD589946 KTH589917:KTH589946 KJL589917:KJL589946 JZP589917:JZP589946 JPT589917:JPT589946 JFX589917:JFX589946 IWB589917:IWB589946 IMF589917:IMF589946 ICJ589917:ICJ589946 HSN589917:HSN589946 HIR589917:HIR589946 GYV589917:GYV589946 GOZ589917:GOZ589946 GFD589917:GFD589946 FVH589917:FVH589946 FLL589917:FLL589946 FBP589917:FBP589946 ERT589917:ERT589946 EHX589917:EHX589946 DYB589917:DYB589946 DOF589917:DOF589946 DEJ589917:DEJ589946 CUN589917:CUN589946 CKR589917:CKR589946 CAV589917:CAV589946 BQZ589917:BQZ589946 BHD589917:BHD589946 AXH589917:AXH589946 ANL589917:ANL589946 ADP589917:ADP589946 TT589917:TT589946 JX589917:JX589946 WWJ524381:WWJ524410 WMN524381:WMN524410 WCR524381:WCR524410 VSV524381:VSV524410 VIZ524381:VIZ524410 UZD524381:UZD524410 UPH524381:UPH524410 UFL524381:UFL524410 TVP524381:TVP524410 TLT524381:TLT524410 TBX524381:TBX524410 SSB524381:SSB524410 SIF524381:SIF524410 RYJ524381:RYJ524410 RON524381:RON524410 RER524381:RER524410 QUV524381:QUV524410 QKZ524381:QKZ524410 QBD524381:QBD524410 PRH524381:PRH524410 PHL524381:PHL524410 OXP524381:OXP524410 ONT524381:ONT524410 ODX524381:ODX524410 NUB524381:NUB524410 NKF524381:NKF524410 NAJ524381:NAJ524410 MQN524381:MQN524410 MGR524381:MGR524410 LWV524381:LWV524410 LMZ524381:LMZ524410 LDD524381:LDD524410 KTH524381:KTH524410 KJL524381:KJL524410 JZP524381:JZP524410 JPT524381:JPT524410 JFX524381:JFX524410 IWB524381:IWB524410 IMF524381:IMF524410 ICJ524381:ICJ524410 HSN524381:HSN524410 HIR524381:HIR524410 GYV524381:GYV524410 GOZ524381:GOZ524410 GFD524381:GFD524410 FVH524381:FVH524410 FLL524381:FLL524410 FBP524381:FBP524410 ERT524381:ERT524410 EHX524381:EHX524410 DYB524381:DYB524410 DOF524381:DOF524410 DEJ524381:DEJ524410 CUN524381:CUN524410 CKR524381:CKR524410 CAV524381:CAV524410 BQZ524381:BQZ524410 BHD524381:BHD524410 AXH524381:AXH524410 ANL524381:ANL524410 ADP524381:ADP524410 TT524381:TT524410 JX524381:JX524410 WWJ458845:WWJ458874 WMN458845:WMN458874 WCR458845:WCR458874 VSV458845:VSV458874 VIZ458845:VIZ458874 UZD458845:UZD458874 UPH458845:UPH458874 UFL458845:UFL458874 TVP458845:TVP458874 TLT458845:TLT458874 TBX458845:TBX458874 SSB458845:SSB458874 SIF458845:SIF458874 RYJ458845:RYJ458874 RON458845:RON458874 RER458845:RER458874 QUV458845:QUV458874 QKZ458845:QKZ458874 QBD458845:QBD458874 PRH458845:PRH458874 PHL458845:PHL458874 OXP458845:OXP458874 ONT458845:ONT458874 ODX458845:ODX458874 NUB458845:NUB458874 NKF458845:NKF458874 NAJ458845:NAJ458874 MQN458845:MQN458874 MGR458845:MGR458874 LWV458845:LWV458874 LMZ458845:LMZ458874 LDD458845:LDD458874 KTH458845:KTH458874 KJL458845:KJL458874 JZP458845:JZP458874 JPT458845:JPT458874 JFX458845:JFX458874 IWB458845:IWB458874 IMF458845:IMF458874 ICJ458845:ICJ458874 HSN458845:HSN458874 HIR458845:HIR458874 GYV458845:GYV458874 GOZ458845:GOZ458874 GFD458845:GFD458874 FVH458845:FVH458874 FLL458845:FLL458874 FBP458845:FBP458874 ERT458845:ERT458874 EHX458845:EHX458874 DYB458845:DYB458874 DOF458845:DOF458874 DEJ458845:DEJ458874 CUN458845:CUN458874 CKR458845:CKR458874 CAV458845:CAV458874 BQZ458845:BQZ458874 BHD458845:BHD458874 AXH458845:AXH458874 ANL458845:ANL458874 ADP458845:ADP458874 TT458845:TT458874 JX458845:JX458874 WWJ393309:WWJ393338 WMN393309:WMN393338 WCR393309:WCR393338 VSV393309:VSV393338 VIZ393309:VIZ393338 UZD393309:UZD393338 UPH393309:UPH393338 UFL393309:UFL393338 TVP393309:TVP393338 TLT393309:TLT393338 TBX393309:TBX393338 SSB393309:SSB393338 SIF393309:SIF393338 RYJ393309:RYJ393338 RON393309:RON393338 RER393309:RER393338 QUV393309:QUV393338 QKZ393309:QKZ393338 QBD393309:QBD393338 PRH393309:PRH393338 PHL393309:PHL393338 OXP393309:OXP393338 ONT393309:ONT393338 ODX393309:ODX393338 NUB393309:NUB393338 NKF393309:NKF393338 NAJ393309:NAJ393338 MQN393309:MQN393338 MGR393309:MGR393338 LWV393309:LWV393338 LMZ393309:LMZ393338 LDD393309:LDD393338 KTH393309:KTH393338 KJL393309:KJL393338 JZP393309:JZP393338 JPT393309:JPT393338 JFX393309:JFX393338 IWB393309:IWB393338 IMF393309:IMF393338 ICJ393309:ICJ393338 HSN393309:HSN393338 HIR393309:HIR393338 GYV393309:GYV393338 GOZ393309:GOZ393338 GFD393309:GFD393338 FVH393309:FVH393338 FLL393309:FLL393338 FBP393309:FBP393338 ERT393309:ERT393338 EHX393309:EHX393338 DYB393309:DYB393338 DOF393309:DOF393338 DEJ393309:DEJ393338 CUN393309:CUN393338 CKR393309:CKR393338 CAV393309:CAV393338 BQZ393309:BQZ393338 BHD393309:BHD393338 AXH393309:AXH393338 ANL393309:ANL393338 ADP393309:ADP393338 TT393309:TT393338 JX393309:JX393338 WWJ327773:WWJ327802 WMN327773:WMN327802 WCR327773:WCR327802 VSV327773:VSV327802 VIZ327773:VIZ327802 UZD327773:UZD327802 UPH327773:UPH327802 UFL327773:UFL327802 TVP327773:TVP327802 TLT327773:TLT327802 TBX327773:TBX327802 SSB327773:SSB327802 SIF327773:SIF327802 RYJ327773:RYJ327802 RON327773:RON327802 RER327773:RER327802 QUV327773:QUV327802 QKZ327773:QKZ327802 QBD327773:QBD327802 PRH327773:PRH327802 PHL327773:PHL327802 OXP327773:OXP327802 ONT327773:ONT327802 ODX327773:ODX327802 NUB327773:NUB327802 NKF327773:NKF327802 NAJ327773:NAJ327802 MQN327773:MQN327802 MGR327773:MGR327802 LWV327773:LWV327802 LMZ327773:LMZ327802 LDD327773:LDD327802 KTH327773:KTH327802 KJL327773:KJL327802 JZP327773:JZP327802 JPT327773:JPT327802 JFX327773:JFX327802 IWB327773:IWB327802 IMF327773:IMF327802 ICJ327773:ICJ327802 HSN327773:HSN327802 HIR327773:HIR327802 GYV327773:GYV327802 GOZ327773:GOZ327802 GFD327773:GFD327802 FVH327773:FVH327802 FLL327773:FLL327802 FBP327773:FBP327802 ERT327773:ERT327802 EHX327773:EHX327802 DYB327773:DYB327802 DOF327773:DOF327802 DEJ327773:DEJ327802 CUN327773:CUN327802 CKR327773:CKR327802 CAV327773:CAV327802 BQZ327773:BQZ327802 BHD327773:BHD327802 AXH327773:AXH327802 ANL327773:ANL327802 ADP327773:ADP327802 TT327773:TT327802 JX327773:JX327802 WWJ262237:WWJ262266 WMN262237:WMN262266 WCR262237:WCR262266 VSV262237:VSV262266 VIZ262237:VIZ262266 UZD262237:UZD262266 UPH262237:UPH262266 UFL262237:UFL262266 TVP262237:TVP262266 TLT262237:TLT262266 TBX262237:TBX262266 SSB262237:SSB262266 SIF262237:SIF262266 RYJ262237:RYJ262266 RON262237:RON262266 RER262237:RER262266 QUV262237:QUV262266 QKZ262237:QKZ262266 QBD262237:QBD262266 PRH262237:PRH262266 PHL262237:PHL262266 OXP262237:OXP262266 ONT262237:ONT262266 ODX262237:ODX262266 NUB262237:NUB262266 NKF262237:NKF262266 NAJ262237:NAJ262266 MQN262237:MQN262266 MGR262237:MGR262266 LWV262237:LWV262266 LMZ262237:LMZ262266 LDD262237:LDD262266 KTH262237:KTH262266 KJL262237:KJL262266 JZP262237:JZP262266 JPT262237:JPT262266 JFX262237:JFX262266 IWB262237:IWB262266 IMF262237:IMF262266 ICJ262237:ICJ262266 HSN262237:HSN262266 HIR262237:HIR262266 GYV262237:GYV262266 GOZ262237:GOZ262266 GFD262237:GFD262266 FVH262237:FVH262266 FLL262237:FLL262266 FBP262237:FBP262266 ERT262237:ERT262266 EHX262237:EHX262266 DYB262237:DYB262266 DOF262237:DOF262266 DEJ262237:DEJ262266 CUN262237:CUN262266 CKR262237:CKR262266 CAV262237:CAV262266 BQZ262237:BQZ262266 BHD262237:BHD262266 AXH262237:AXH262266 ANL262237:ANL262266 ADP262237:ADP262266 TT262237:TT262266 JX262237:JX262266 WWJ196701:WWJ196730 WMN196701:WMN196730 WCR196701:WCR196730 VSV196701:VSV196730 VIZ196701:VIZ196730 UZD196701:UZD196730 UPH196701:UPH196730 UFL196701:UFL196730 TVP196701:TVP196730 TLT196701:TLT196730 TBX196701:TBX196730 SSB196701:SSB196730 SIF196701:SIF196730 RYJ196701:RYJ196730 RON196701:RON196730 RER196701:RER196730 QUV196701:QUV196730 QKZ196701:QKZ196730 QBD196701:QBD196730 PRH196701:PRH196730 PHL196701:PHL196730 OXP196701:OXP196730 ONT196701:ONT196730 ODX196701:ODX196730 NUB196701:NUB196730 NKF196701:NKF196730 NAJ196701:NAJ196730 MQN196701:MQN196730 MGR196701:MGR196730 LWV196701:LWV196730 LMZ196701:LMZ196730 LDD196701:LDD196730 KTH196701:KTH196730 KJL196701:KJL196730 JZP196701:JZP196730 JPT196701:JPT196730 JFX196701:JFX196730 IWB196701:IWB196730 IMF196701:IMF196730 ICJ196701:ICJ196730 HSN196701:HSN196730 HIR196701:HIR196730 GYV196701:GYV196730 GOZ196701:GOZ196730 GFD196701:GFD196730 FVH196701:FVH196730 FLL196701:FLL196730 FBP196701:FBP196730 ERT196701:ERT196730 EHX196701:EHX196730 DYB196701:DYB196730 DOF196701:DOF196730 DEJ196701:DEJ196730 CUN196701:CUN196730 CKR196701:CKR196730 CAV196701:CAV196730 BQZ196701:BQZ196730 BHD196701:BHD196730 AXH196701:AXH196730 ANL196701:ANL196730 ADP196701:ADP196730 TT196701:TT196730 JX196701:JX196730 WWJ131165:WWJ131194 WMN131165:WMN131194 WCR131165:WCR131194 VSV131165:VSV131194 VIZ131165:VIZ131194 UZD131165:UZD131194 UPH131165:UPH131194 UFL131165:UFL131194 TVP131165:TVP131194 TLT131165:TLT131194 TBX131165:TBX131194 SSB131165:SSB131194 SIF131165:SIF131194 RYJ131165:RYJ131194 RON131165:RON131194 RER131165:RER131194 QUV131165:QUV131194 QKZ131165:QKZ131194 QBD131165:QBD131194 PRH131165:PRH131194 PHL131165:PHL131194 OXP131165:OXP131194 ONT131165:ONT131194 ODX131165:ODX131194 NUB131165:NUB131194 NKF131165:NKF131194 NAJ131165:NAJ131194 MQN131165:MQN131194 MGR131165:MGR131194 LWV131165:LWV131194 LMZ131165:LMZ131194 LDD131165:LDD131194 KTH131165:KTH131194 KJL131165:KJL131194 JZP131165:JZP131194 JPT131165:JPT131194 JFX131165:JFX131194 IWB131165:IWB131194 IMF131165:IMF131194 ICJ131165:ICJ131194 HSN131165:HSN131194 HIR131165:HIR131194 GYV131165:GYV131194 GOZ131165:GOZ131194 GFD131165:GFD131194 FVH131165:FVH131194 FLL131165:FLL131194 FBP131165:FBP131194 ERT131165:ERT131194 EHX131165:EHX131194 DYB131165:DYB131194 DOF131165:DOF131194 DEJ131165:DEJ131194 CUN131165:CUN131194 CKR131165:CKR131194 CAV131165:CAV131194 BQZ131165:BQZ131194 BHD131165:BHD131194 AXH131165:AXH131194 ANL131165:ANL131194 ADP131165:ADP131194 TT131165:TT131194 JX131165:JX131194 WWJ65629:WWJ65658 WMN65629:WMN65658 WCR65629:WCR65658 VSV65629:VSV65658 VIZ65629:VIZ65658 UZD65629:UZD65658 UPH65629:UPH65658 UFL65629:UFL65658 TVP65629:TVP65658 TLT65629:TLT65658 TBX65629:TBX65658 SSB65629:SSB65658 SIF65629:SIF65658 RYJ65629:RYJ65658 RON65629:RON65658 RER65629:RER65658 QUV65629:QUV65658 QKZ65629:QKZ65658 QBD65629:QBD65658 PRH65629:PRH65658 PHL65629:PHL65658 OXP65629:OXP65658 ONT65629:ONT65658 ODX65629:ODX65658 NUB65629:NUB65658 NKF65629:NKF65658 NAJ65629:NAJ65658 MQN65629:MQN65658 MGR65629:MGR65658 LWV65629:LWV65658 LMZ65629:LMZ65658 LDD65629:LDD65658 KTH65629:KTH65658 KJL65629:KJL65658 JZP65629:JZP65658 JPT65629:JPT65658 JFX65629:JFX65658 IWB65629:IWB65658 IMF65629:IMF65658 ICJ65629:ICJ65658 HSN65629:HSN65658 HIR65629:HIR65658 GYV65629:GYV65658 GOZ65629:GOZ65658 GFD65629:GFD65658 FVH65629:FVH65658 FLL65629:FLL65658 FBP65629:FBP65658 ERT65629:ERT65658 EHX65629:EHX65658 DYB65629:DYB65658 DOF65629:DOF65658 DEJ65629:DEJ65658 CUN65629:CUN65658 CKR65629:CKR65658 CAV65629:CAV65658 BQZ65629:BQZ65658 BHD65629:BHD65658 AXH65629:AXH65658 ANL65629:ANL65658 ADP65629:ADP65658 TT65629:TT65658 JX65629:JX65658 WMN983133:WMN983162 P65629:P65658 P131165:P131194 P196701:P196730 P262237:P262266 P327773:P327802 P393309:P393338 P458845:P458874 P524381:P524410 P589917:P589946 P655453:P655482 P720989:P721018 P786525:P786554 P852061:P852090 P917597:P917626 P983133:P983162" xr:uid="{E2064BB3-86FC-47EE-8C4C-64BBBB56A5E4}">
      <formula1>$O$7:$O$9</formula1>
    </dataValidation>
    <dataValidation type="list" allowBlank="1" showInputMessage="1" showErrorMessage="1" errorTitle="再入力" error="リストから選択願います。" promptTitle="血液型" prompt="リストから選択願います。" sqref="WWL983133:WWL983162 WMP983133:WMP983162 JZ65629:JZ65658 TV65629:TV65658 ADR65629:ADR65658 ANN65629:ANN65658 AXJ65629:AXJ65658 BHF65629:BHF65658 BRB65629:BRB65658 CAX65629:CAX65658 CKT65629:CKT65658 CUP65629:CUP65658 DEL65629:DEL65658 DOH65629:DOH65658 DYD65629:DYD65658 EHZ65629:EHZ65658 ERV65629:ERV65658 FBR65629:FBR65658 FLN65629:FLN65658 FVJ65629:FVJ65658 GFF65629:GFF65658 GPB65629:GPB65658 GYX65629:GYX65658 HIT65629:HIT65658 HSP65629:HSP65658 ICL65629:ICL65658 IMH65629:IMH65658 IWD65629:IWD65658 JFZ65629:JFZ65658 JPV65629:JPV65658 JZR65629:JZR65658 KJN65629:KJN65658 KTJ65629:KTJ65658 LDF65629:LDF65658 LNB65629:LNB65658 LWX65629:LWX65658 MGT65629:MGT65658 MQP65629:MQP65658 NAL65629:NAL65658 NKH65629:NKH65658 NUD65629:NUD65658 ODZ65629:ODZ65658 ONV65629:ONV65658 OXR65629:OXR65658 PHN65629:PHN65658 PRJ65629:PRJ65658 QBF65629:QBF65658 QLB65629:QLB65658 QUX65629:QUX65658 RET65629:RET65658 ROP65629:ROP65658 RYL65629:RYL65658 SIH65629:SIH65658 SSD65629:SSD65658 TBZ65629:TBZ65658 TLV65629:TLV65658 TVR65629:TVR65658 UFN65629:UFN65658 UPJ65629:UPJ65658 UZF65629:UZF65658 VJB65629:VJB65658 VSX65629:VSX65658 WCT65629:WCT65658 WMP65629:WMP65658 WWL65629:WWL65658 JZ131165:JZ131194 TV131165:TV131194 ADR131165:ADR131194 ANN131165:ANN131194 AXJ131165:AXJ131194 BHF131165:BHF131194 BRB131165:BRB131194 CAX131165:CAX131194 CKT131165:CKT131194 CUP131165:CUP131194 DEL131165:DEL131194 DOH131165:DOH131194 DYD131165:DYD131194 EHZ131165:EHZ131194 ERV131165:ERV131194 FBR131165:FBR131194 FLN131165:FLN131194 FVJ131165:FVJ131194 GFF131165:GFF131194 GPB131165:GPB131194 GYX131165:GYX131194 HIT131165:HIT131194 HSP131165:HSP131194 ICL131165:ICL131194 IMH131165:IMH131194 IWD131165:IWD131194 JFZ131165:JFZ131194 JPV131165:JPV131194 JZR131165:JZR131194 KJN131165:KJN131194 KTJ131165:KTJ131194 LDF131165:LDF131194 LNB131165:LNB131194 LWX131165:LWX131194 MGT131165:MGT131194 MQP131165:MQP131194 NAL131165:NAL131194 NKH131165:NKH131194 NUD131165:NUD131194 ODZ131165:ODZ131194 ONV131165:ONV131194 OXR131165:OXR131194 PHN131165:PHN131194 PRJ131165:PRJ131194 QBF131165:QBF131194 QLB131165:QLB131194 QUX131165:QUX131194 RET131165:RET131194 ROP131165:ROP131194 RYL131165:RYL131194 SIH131165:SIH131194 SSD131165:SSD131194 TBZ131165:TBZ131194 TLV131165:TLV131194 TVR131165:TVR131194 UFN131165:UFN131194 UPJ131165:UPJ131194 UZF131165:UZF131194 VJB131165:VJB131194 VSX131165:VSX131194 WCT131165:WCT131194 WMP131165:WMP131194 WWL131165:WWL131194 JZ196701:JZ196730 TV196701:TV196730 ADR196701:ADR196730 ANN196701:ANN196730 AXJ196701:AXJ196730 BHF196701:BHF196730 BRB196701:BRB196730 CAX196701:CAX196730 CKT196701:CKT196730 CUP196701:CUP196730 DEL196701:DEL196730 DOH196701:DOH196730 DYD196701:DYD196730 EHZ196701:EHZ196730 ERV196701:ERV196730 FBR196701:FBR196730 FLN196701:FLN196730 FVJ196701:FVJ196730 GFF196701:GFF196730 GPB196701:GPB196730 GYX196701:GYX196730 HIT196701:HIT196730 HSP196701:HSP196730 ICL196701:ICL196730 IMH196701:IMH196730 IWD196701:IWD196730 JFZ196701:JFZ196730 JPV196701:JPV196730 JZR196701:JZR196730 KJN196701:KJN196730 KTJ196701:KTJ196730 LDF196701:LDF196730 LNB196701:LNB196730 LWX196701:LWX196730 MGT196701:MGT196730 MQP196701:MQP196730 NAL196701:NAL196730 NKH196701:NKH196730 NUD196701:NUD196730 ODZ196701:ODZ196730 ONV196701:ONV196730 OXR196701:OXR196730 PHN196701:PHN196730 PRJ196701:PRJ196730 QBF196701:QBF196730 QLB196701:QLB196730 QUX196701:QUX196730 RET196701:RET196730 ROP196701:ROP196730 RYL196701:RYL196730 SIH196701:SIH196730 SSD196701:SSD196730 TBZ196701:TBZ196730 TLV196701:TLV196730 TVR196701:TVR196730 UFN196701:UFN196730 UPJ196701:UPJ196730 UZF196701:UZF196730 VJB196701:VJB196730 VSX196701:VSX196730 WCT196701:WCT196730 WMP196701:WMP196730 WWL196701:WWL196730 JZ262237:JZ262266 TV262237:TV262266 ADR262237:ADR262266 ANN262237:ANN262266 AXJ262237:AXJ262266 BHF262237:BHF262266 BRB262237:BRB262266 CAX262237:CAX262266 CKT262237:CKT262266 CUP262237:CUP262266 DEL262237:DEL262266 DOH262237:DOH262266 DYD262237:DYD262266 EHZ262237:EHZ262266 ERV262237:ERV262266 FBR262237:FBR262266 FLN262237:FLN262266 FVJ262237:FVJ262266 GFF262237:GFF262266 GPB262237:GPB262266 GYX262237:GYX262266 HIT262237:HIT262266 HSP262237:HSP262266 ICL262237:ICL262266 IMH262237:IMH262266 IWD262237:IWD262266 JFZ262237:JFZ262266 JPV262237:JPV262266 JZR262237:JZR262266 KJN262237:KJN262266 KTJ262237:KTJ262266 LDF262237:LDF262266 LNB262237:LNB262266 LWX262237:LWX262266 MGT262237:MGT262266 MQP262237:MQP262266 NAL262237:NAL262266 NKH262237:NKH262266 NUD262237:NUD262266 ODZ262237:ODZ262266 ONV262237:ONV262266 OXR262237:OXR262266 PHN262237:PHN262266 PRJ262237:PRJ262266 QBF262237:QBF262266 QLB262237:QLB262266 QUX262237:QUX262266 RET262237:RET262266 ROP262237:ROP262266 RYL262237:RYL262266 SIH262237:SIH262266 SSD262237:SSD262266 TBZ262237:TBZ262266 TLV262237:TLV262266 TVR262237:TVR262266 UFN262237:UFN262266 UPJ262237:UPJ262266 UZF262237:UZF262266 VJB262237:VJB262266 VSX262237:VSX262266 WCT262237:WCT262266 WMP262237:WMP262266 WWL262237:WWL262266 JZ327773:JZ327802 TV327773:TV327802 ADR327773:ADR327802 ANN327773:ANN327802 AXJ327773:AXJ327802 BHF327773:BHF327802 BRB327773:BRB327802 CAX327773:CAX327802 CKT327773:CKT327802 CUP327773:CUP327802 DEL327773:DEL327802 DOH327773:DOH327802 DYD327773:DYD327802 EHZ327773:EHZ327802 ERV327773:ERV327802 FBR327773:FBR327802 FLN327773:FLN327802 FVJ327773:FVJ327802 GFF327773:GFF327802 GPB327773:GPB327802 GYX327773:GYX327802 HIT327773:HIT327802 HSP327773:HSP327802 ICL327773:ICL327802 IMH327773:IMH327802 IWD327773:IWD327802 JFZ327773:JFZ327802 JPV327773:JPV327802 JZR327773:JZR327802 KJN327773:KJN327802 KTJ327773:KTJ327802 LDF327773:LDF327802 LNB327773:LNB327802 LWX327773:LWX327802 MGT327773:MGT327802 MQP327773:MQP327802 NAL327773:NAL327802 NKH327773:NKH327802 NUD327773:NUD327802 ODZ327773:ODZ327802 ONV327773:ONV327802 OXR327773:OXR327802 PHN327773:PHN327802 PRJ327773:PRJ327802 QBF327773:QBF327802 QLB327773:QLB327802 QUX327773:QUX327802 RET327773:RET327802 ROP327773:ROP327802 RYL327773:RYL327802 SIH327773:SIH327802 SSD327773:SSD327802 TBZ327773:TBZ327802 TLV327773:TLV327802 TVR327773:TVR327802 UFN327773:UFN327802 UPJ327773:UPJ327802 UZF327773:UZF327802 VJB327773:VJB327802 VSX327773:VSX327802 WCT327773:WCT327802 WMP327773:WMP327802 WWL327773:WWL327802 JZ393309:JZ393338 TV393309:TV393338 ADR393309:ADR393338 ANN393309:ANN393338 AXJ393309:AXJ393338 BHF393309:BHF393338 BRB393309:BRB393338 CAX393309:CAX393338 CKT393309:CKT393338 CUP393309:CUP393338 DEL393309:DEL393338 DOH393309:DOH393338 DYD393309:DYD393338 EHZ393309:EHZ393338 ERV393309:ERV393338 FBR393309:FBR393338 FLN393309:FLN393338 FVJ393309:FVJ393338 GFF393309:GFF393338 GPB393309:GPB393338 GYX393309:GYX393338 HIT393309:HIT393338 HSP393309:HSP393338 ICL393309:ICL393338 IMH393309:IMH393338 IWD393309:IWD393338 JFZ393309:JFZ393338 JPV393309:JPV393338 JZR393309:JZR393338 KJN393309:KJN393338 KTJ393309:KTJ393338 LDF393309:LDF393338 LNB393309:LNB393338 LWX393309:LWX393338 MGT393309:MGT393338 MQP393309:MQP393338 NAL393309:NAL393338 NKH393309:NKH393338 NUD393309:NUD393338 ODZ393309:ODZ393338 ONV393309:ONV393338 OXR393309:OXR393338 PHN393309:PHN393338 PRJ393309:PRJ393338 QBF393309:QBF393338 QLB393309:QLB393338 QUX393309:QUX393338 RET393309:RET393338 ROP393309:ROP393338 RYL393309:RYL393338 SIH393309:SIH393338 SSD393309:SSD393338 TBZ393309:TBZ393338 TLV393309:TLV393338 TVR393309:TVR393338 UFN393309:UFN393338 UPJ393309:UPJ393338 UZF393309:UZF393338 VJB393309:VJB393338 VSX393309:VSX393338 WCT393309:WCT393338 WMP393309:WMP393338 WWL393309:WWL393338 JZ458845:JZ458874 TV458845:TV458874 ADR458845:ADR458874 ANN458845:ANN458874 AXJ458845:AXJ458874 BHF458845:BHF458874 BRB458845:BRB458874 CAX458845:CAX458874 CKT458845:CKT458874 CUP458845:CUP458874 DEL458845:DEL458874 DOH458845:DOH458874 DYD458845:DYD458874 EHZ458845:EHZ458874 ERV458845:ERV458874 FBR458845:FBR458874 FLN458845:FLN458874 FVJ458845:FVJ458874 GFF458845:GFF458874 GPB458845:GPB458874 GYX458845:GYX458874 HIT458845:HIT458874 HSP458845:HSP458874 ICL458845:ICL458874 IMH458845:IMH458874 IWD458845:IWD458874 JFZ458845:JFZ458874 JPV458845:JPV458874 JZR458845:JZR458874 KJN458845:KJN458874 KTJ458845:KTJ458874 LDF458845:LDF458874 LNB458845:LNB458874 LWX458845:LWX458874 MGT458845:MGT458874 MQP458845:MQP458874 NAL458845:NAL458874 NKH458845:NKH458874 NUD458845:NUD458874 ODZ458845:ODZ458874 ONV458845:ONV458874 OXR458845:OXR458874 PHN458845:PHN458874 PRJ458845:PRJ458874 QBF458845:QBF458874 QLB458845:QLB458874 QUX458845:QUX458874 RET458845:RET458874 ROP458845:ROP458874 RYL458845:RYL458874 SIH458845:SIH458874 SSD458845:SSD458874 TBZ458845:TBZ458874 TLV458845:TLV458874 TVR458845:TVR458874 UFN458845:UFN458874 UPJ458845:UPJ458874 UZF458845:UZF458874 VJB458845:VJB458874 VSX458845:VSX458874 WCT458845:WCT458874 WMP458845:WMP458874 WWL458845:WWL458874 JZ524381:JZ524410 TV524381:TV524410 ADR524381:ADR524410 ANN524381:ANN524410 AXJ524381:AXJ524410 BHF524381:BHF524410 BRB524381:BRB524410 CAX524381:CAX524410 CKT524381:CKT524410 CUP524381:CUP524410 DEL524381:DEL524410 DOH524381:DOH524410 DYD524381:DYD524410 EHZ524381:EHZ524410 ERV524381:ERV524410 FBR524381:FBR524410 FLN524381:FLN524410 FVJ524381:FVJ524410 GFF524381:GFF524410 GPB524381:GPB524410 GYX524381:GYX524410 HIT524381:HIT524410 HSP524381:HSP524410 ICL524381:ICL524410 IMH524381:IMH524410 IWD524381:IWD524410 JFZ524381:JFZ524410 JPV524381:JPV524410 JZR524381:JZR524410 KJN524381:KJN524410 KTJ524381:KTJ524410 LDF524381:LDF524410 LNB524381:LNB524410 LWX524381:LWX524410 MGT524381:MGT524410 MQP524381:MQP524410 NAL524381:NAL524410 NKH524381:NKH524410 NUD524381:NUD524410 ODZ524381:ODZ524410 ONV524381:ONV524410 OXR524381:OXR524410 PHN524381:PHN524410 PRJ524381:PRJ524410 QBF524381:QBF524410 QLB524381:QLB524410 QUX524381:QUX524410 RET524381:RET524410 ROP524381:ROP524410 RYL524381:RYL524410 SIH524381:SIH524410 SSD524381:SSD524410 TBZ524381:TBZ524410 TLV524381:TLV524410 TVR524381:TVR524410 UFN524381:UFN524410 UPJ524381:UPJ524410 UZF524381:UZF524410 VJB524381:VJB524410 VSX524381:VSX524410 WCT524381:WCT524410 WMP524381:WMP524410 WWL524381:WWL524410 JZ589917:JZ589946 TV589917:TV589946 ADR589917:ADR589946 ANN589917:ANN589946 AXJ589917:AXJ589946 BHF589917:BHF589946 BRB589917:BRB589946 CAX589917:CAX589946 CKT589917:CKT589946 CUP589917:CUP589946 DEL589917:DEL589946 DOH589917:DOH589946 DYD589917:DYD589946 EHZ589917:EHZ589946 ERV589917:ERV589946 FBR589917:FBR589946 FLN589917:FLN589946 FVJ589917:FVJ589946 GFF589917:GFF589946 GPB589917:GPB589946 GYX589917:GYX589946 HIT589917:HIT589946 HSP589917:HSP589946 ICL589917:ICL589946 IMH589917:IMH589946 IWD589917:IWD589946 JFZ589917:JFZ589946 JPV589917:JPV589946 JZR589917:JZR589946 KJN589917:KJN589946 KTJ589917:KTJ589946 LDF589917:LDF589946 LNB589917:LNB589946 LWX589917:LWX589946 MGT589917:MGT589946 MQP589917:MQP589946 NAL589917:NAL589946 NKH589917:NKH589946 NUD589917:NUD589946 ODZ589917:ODZ589946 ONV589917:ONV589946 OXR589917:OXR589946 PHN589917:PHN589946 PRJ589917:PRJ589946 QBF589917:QBF589946 QLB589917:QLB589946 QUX589917:QUX589946 RET589917:RET589946 ROP589917:ROP589946 RYL589917:RYL589946 SIH589917:SIH589946 SSD589917:SSD589946 TBZ589917:TBZ589946 TLV589917:TLV589946 TVR589917:TVR589946 UFN589917:UFN589946 UPJ589917:UPJ589946 UZF589917:UZF589946 VJB589917:VJB589946 VSX589917:VSX589946 WCT589917:WCT589946 WMP589917:WMP589946 WWL589917:WWL589946 JZ655453:JZ655482 TV655453:TV655482 ADR655453:ADR655482 ANN655453:ANN655482 AXJ655453:AXJ655482 BHF655453:BHF655482 BRB655453:BRB655482 CAX655453:CAX655482 CKT655453:CKT655482 CUP655453:CUP655482 DEL655453:DEL655482 DOH655453:DOH655482 DYD655453:DYD655482 EHZ655453:EHZ655482 ERV655453:ERV655482 FBR655453:FBR655482 FLN655453:FLN655482 FVJ655453:FVJ655482 GFF655453:GFF655482 GPB655453:GPB655482 GYX655453:GYX655482 HIT655453:HIT655482 HSP655453:HSP655482 ICL655453:ICL655482 IMH655453:IMH655482 IWD655453:IWD655482 JFZ655453:JFZ655482 JPV655453:JPV655482 JZR655453:JZR655482 KJN655453:KJN655482 KTJ655453:KTJ655482 LDF655453:LDF655482 LNB655453:LNB655482 LWX655453:LWX655482 MGT655453:MGT655482 MQP655453:MQP655482 NAL655453:NAL655482 NKH655453:NKH655482 NUD655453:NUD655482 ODZ655453:ODZ655482 ONV655453:ONV655482 OXR655453:OXR655482 PHN655453:PHN655482 PRJ655453:PRJ655482 QBF655453:QBF655482 QLB655453:QLB655482 QUX655453:QUX655482 RET655453:RET655482 ROP655453:ROP655482 RYL655453:RYL655482 SIH655453:SIH655482 SSD655453:SSD655482 TBZ655453:TBZ655482 TLV655453:TLV655482 TVR655453:TVR655482 UFN655453:UFN655482 UPJ655453:UPJ655482 UZF655453:UZF655482 VJB655453:VJB655482 VSX655453:VSX655482 WCT655453:WCT655482 WMP655453:WMP655482 WWL655453:WWL655482 JZ720989:JZ721018 TV720989:TV721018 ADR720989:ADR721018 ANN720989:ANN721018 AXJ720989:AXJ721018 BHF720989:BHF721018 BRB720989:BRB721018 CAX720989:CAX721018 CKT720989:CKT721018 CUP720989:CUP721018 DEL720989:DEL721018 DOH720989:DOH721018 DYD720989:DYD721018 EHZ720989:EHZ721018 ERV720989:ERV721018 FBR720989:FBR721018 FLN720989:FLN721018 FVJ720989:FVJ721018 GFF720989:GFF721018 GPB720989:GPB721018 GYX720989:GYX721018 HIT720989:HIT721018 HSP720989:HSP721018 ICL720989:ICL721018 IMH720989:IMH721018 IWD720989:IWD721018 JFZ720989:JFZ721018 JPV720989:JPV721018 JZR720989:JZR721018 KJN720989:KJN721018 KTJ720989:KTJ721018 LDF720989:LDF721018 LNB720989:LNB721018 LWX720989:LWX721018 MGT720989:MGT721018 MQP720989:MQP721018 NAL720989:NAL721018 NKH720989:NKH721018 NUD720989:NUD721018 ODZ720989:ODZ721018 ONV720989:ONV721018 OXR720989:OXR721018 PHN720989:PHN721018 PRJ720989:PRJ721018 QBF720989:QBF721018 QLB720989:QLB721018 QUX720989:QUX721018 RET720989:RET721018 ROP720989:ROP721018 RYL720989:RYL721018 SIH720989:SIH721018 SSD720989:SSD721018 TBZ720989:TBZ721018 TLV720989:TLV721018 TVR720989:TVR721018 UFN720989:UFN721018 UPJ720989:UPJ721018 UZF720989:UZF721018 VJB720989:VJB721018 VSX720989:VSX721018 WCT720989:WCT721018 WMP720989:WMP721018 WWL720989:WWL721018 JZ786525:JZ786554 TV786525:TV786554 ADR786525:ADR786554 ANN786525:ANN786554 AXJ786525:AXJ786554 BHF786525:BHF786554 BRB786525:BRB786554 CAX786525:CAX786554 CKT786525:CKT786554 CUP786525:CUP786554 DEL786525:DEL786554 DOH786525:DOH786554 DYD786525:DYD786554 EHZ786525:EHZ786554 ERV786525:ERV786554 FBR786525:FBR786554 FLN786525:FLN786554 FVJ786525:FVJ786554 GFF786525:GFF786554 GPB786525:GPB786554 GYX786525:GYX786554 HIT786525:HIT786554 HSP786525:HSP786554 ICL786525:ICL786554 IMH786525:IMH786554 IWD786525:IWD786554 JFZ786525:JFZ786554 JPV786525:JPV786554 JZR786525:JZR786554 KJN786525:KJN786554 KTJ786525:KTJ786554 LDF786525:LDF786554 LNB786525:LNB786554 LWX786525:LWX786554 MGT786525:MGT786554 MQP786525:MQP786554 NAL786525:NAL786554 NKH786525:NKH786554 NUD786525:NUD786554 ODZ786525:ODZ786554 ONV786525:ONV786554 OXR786525:OXR786554 PHN786525:PHN786554 PRJ786525:PRJ786554 QBF786525:QBF786554 QLB786525:QLB786554 QUX786525:QUX786554 RET786525:RET786554 ROP786525:ROP786554 RYL786525:RYL786554 SIH786525:SIH786554 SSD786525:SSD786554 TBZ786525:TBZ786554 TLV786525:TLV786554 TVR786525:TVR786554 UFN786525:UFN786554 UPJ786525:UPJ786554 UZF786525:UZF786554 VJB786525:VJB786554 VSX786525:VSX786554 WCT786525:WCT786554 WMP786525:WMP786554 WWL786525:WWL786554 JZ852061:JZ852090 TV852061:TV852090 ADR852061:ADR852090 ANN852061:ANN852090 AXJ852061:AXJ852090 BHF852061:BHF852090 BRB852061:BRB852090 CAX852061:CAX852090 CKT852061:CKT852090 CUP852061:CUP852090 DEL852061:DEL852090 DOH852061:DOH852090 DYD852061:DYD852090 EHZ852061:EHZ852090 ERV852061:ERV852090 FBR852061:FBR852090 FLN852061:FLN852090 FVJ852061:FVJ852090 GFF852061:GFF852090 GPB852061:GPB852090 GYX852061:GYX852090 HIT852061:HIT852090 HSP852061:HSP852090 ICL852061:ICL852090 IMH852061:IMH852090 IWD852061:IWD852090 JFZ852061:JFZ852090 JPV852061:JPV852090 JZR852061:JZR852090 KJN852061:KJN852090 KTJ852061:KTJ852090 LDF852061:LDF852090 LNB852061:LNB852090 LWX852061:LWX852090 MGT852061:MGT852090 MQP852061:MQP852090 NAL852061:NAL852090 NKH852061:NKH852090 NUD852061:NUD852090 ODZ852061:ODZ852090 ONV852061:ONV852090 OXR852061:OXR852090 PHN852061:PHN852090 PRJ852061:PRJ852090 QBF852061:QBF852090 QLB852061:QLB852090 QUX852061:QUX852090 RET852061:RET852090 ROP852061:ROP852090 RYL852061:RYL852090 SIH852061:SIH852090 SSD852061:SSD852090 TBZ852061:TBZ852090 TLV852061:TLV852090 TVR852061:TVR852090 UFN852061:UFN852090 UPJ852061:UPJ852090 UZF852061:UZF852090 VJB852061:VJB852090 VSX852061:VSX852090 WCT852061:WCT852090 WMP852061:WMP852090 WWL852061:WWL852090 JZ917597:JZ917626 TV917597:TV917626 ADR917597:ADR917626 ANN917597:ANN917626 AXJ917597:AXJ917626 BHF917597:BHF917626 BRB917597:BRB917626 CAX917597:CAX917626 CKT917597:CKT917626 CUP917597:CUP917626 DEL917597:DEL917626 DOH917597:DOH917626 DYD917597:DYD917626 EHZ917597:EHZ917626 ERV917597:ERV917626 FBR917597:FBR917626 FLN917597:FLN917626 FVJ917597:FVJ917626 GFF917597:GFF917626 GPB917597:GPB917626 GYX917597:GYX917626 HIT917597:HIT917626 HSP917597:HSP917626 ICL917597:ICL917626 IMH917597:IMH917626 IWD917597:IWD917626 JFZ917597:JFZ917626 JPV917597:JPV917626 JZR917597:JZR917626 KJN917597:KJN917626 KTJ917597:KTJ917626 LDF917597:LDF917626 LNB917597:LNB917626 LWX917597:LWX917626 MGT917597:MGT917626 MQP917597:MQP917626 NAL917597:NAL917626 NKH917597:NKH917626 NUD917597:NUD917626 ODZ917597:ODZ917626 ONV917597:ONV917626 OXR917597:OXR917626 PHN917597:PHN917626 PRJ917597:PRJ917626 QBF917597:QBF917626 QLB917597:QLB917626 QUX917597:QUX917626 RET917597:RET917626 ROP917597:ROP917626 RYL917597:RYL917626 SIH917597:SIH917626 SSD917597:SSD917626 TBZ917597:TBZ917626 TLV917597:TLV917626 TVR917597:TVR917626 UFN917597:UFN917626 UPJ917597:UPJ917626 UZF917597:UZF917626 VJB917597:VJB917626 VSX917597:VSX917626 WCT917597:WCT917626 WMP917597:WMP917626 WWL917597:WWL917626 JZ983133:JZ983162 TV983133:TV983162 ADR983133:ADR983162 ANN983133:ANN983162 AXJ983133:AXJ983162 BHF983133:BHF983162 BRB983133:BRB983162 CAX983133:CAX983162 CKT983133:CKT983162 CUP983133:CUP983162 DEL983133:DEL983162 DOH983133:DOH983162 DYD983133:DYD983162 EHZ983133:EHZ983162 ERV983133:ERV983162 FBR983133:FBR983162 FLN983133:FLN983162 FVJ983133:FVJ983162 GFF983133:GFF983162 GPB983133:GPB983162 GYX983133:GYX983162 HIT983133:HIT983162 HSP983133:HSP983162 ICL983133:ICL983162 IMH983133:IMH983162 IWD983133:IWD983162 JFZ983133:JFZ983162 JPV983133:JPV983162 JZR983133:JZR983162 KJN983133:KJN983162 KTJ983133:KTJ983162 LDF983133:LDF983162 LNB983133:LNB983162 LWX983133:LWX983162 MGT983133:MGT983162 MQP983133:MQP983162 NAL983133:NAL983162 NKH983133:NKH983162 NUD983133:NUD983162 ODZ983133:ODZ983162 ONV983133:ONV983162 OXR983133:OXR983162 PHN983133:PHN983162 PRJ983133:PRJ983162 QBF983133:QBF983162 QLB983133:QLB983162 QUX983133:QUX983162 RET983133:RET983162 ROP983133:ROP983162 RYL983133:RYL983162 SIH983133:SIH983162 SSD983133:SSD983162 TBZ983133:TBZ983162 TLV983133:TLV983162 TVR983133:TVR983162 UFN983133:UFN983162 UPJ983133:UPJ983162 UZF983133:UZF983162 VJB983133:VJB983162 VSX983133:VSX983162 WCT983133:WCT983162 WWK23:WWK122 WMO23:WMO122 WCS23:WCS122 VSW23:VSW122 VJA23:VJA122 UZE23:UZE122 UPI23:UPI122 UFM23:UFM122 TVQ23:TVQ122 TLU23:TLU122 TBY23:TBY122 SSC23:SSC122 SIG23:SIG122 RYK23:RYK122 ROO23:ROO122 RES23:RES122 QUW23:QUW122 QLA23:QLA122 QBE23:QBE122 PRI23:PRI122 PHM23:PHM122 OXQ23:OXQ122 ONU23:ONU122 ODY23:ODY122 NUC23:NUC122 NKG23:NKG122 NAK23:NAK122 MQO23:MQO122 MGS23:MGS122 LWW23:LWW122 LNA23:LNA122 LDE23:LDE122 KTI23:KTI122 KJM23:KJM122 JZQ23:JZQ122 JPU23:JPU122 JFY23:JFY122 IWC23:IWC122 IMG23:IMG122 ICK23:ICK122 HSO23:HSO122 HIS23:HIS122 GYW23:GYW122 GPA23:GPA122 GFE23:GFE122 FVI23:FVI122 FLM23:FLM122 FBQ23:FBQ122 ERU23:ERU122 EHY23:EHY122 DYC23:DYC122 DOG23:DOG122 DEK23:DEK122 CUO23:CUO122 CKS23:CKS122 CAW23:CAW122 BRA23:BRA122 BHE23:BHE122 AXI23:AXI122 ANM23:ANM122 ADQ23:ADQ122 TU23:TU122 JY23:JY122" xr:uid="{12B1E96E-0E70-4645-A8CC-6CB9DDC3BABD}">
      <formula1>#REF!</formula1>
    </dataValidation>
    <dataValidation type="list" allowBlank="1" showInputMessage="1" showErrorMessage="1" errorTitle="再入力" error="リストから選択願います。" promptTitle="参加賞選択" prompt="リストからより選択※碓氷峠ﾗﾝはTシャツのみです。" sqref="WWV983133:WWV983162 WMZ983133:WMZ983162 WDD983133:WDD983162 VTH983133:VTH983162 VJL983133:VJL983162 UZP983133:UZP983162 UPT983133:UPT983162 UFX983133:UFX983162 TWB983133:TWB983162 TMF983133:TMF983162 TCJ983133:TCJ983162 SSN983133:SSN983162 SIR983133:SIR983162 RYV983133:RYV983162 ROZ983133:ROZ983162 RFD983133:RFD983162 QVH983133:QVH983162 QLL983133:QLL983162 QBP983133:QBP983162 PRT983133:PRT983162 PHX983133:PHX983162 OYB983133:OYB983162 OOF983133:OOF983162 OEJ983133:OEJ983162 NUN983133:NUN983162 NKR983133:NKR983162 NAV983133:NAV983162 MQZ983133:MQZ983162 MHD983133:MHD983162 LXH983133:LXH983162 LNL983133:LNL983162 LDP983133:LDP983162 KTT983133:KTT983162 KJX983133:KJX983162 KAB983133:KAB983162 JQF983133:JQF983162 JGJ983133:JGJ983162 IWN983133:IWN983162 IMR983133:IMR983162 ICV983133:ICV983162 HSZ983133:HSZ983162 HJD983133:HJD983162 GZH983133:GZH983162 GPL983133:GPL983162 GFP983133:GFP983162 FVT983133:FVT983162 FLX983133:FLX983162 FCB983133:FCB983162 ESF983133:ESF983162 EIJ983133:EIJ983162 DYN983133:DYN983162 DOR983133:DOR983162 DEV983133:DEV983162 CUZ983133:CUZ983162 CLD983133:CLD983162 CBH983133:CBH983162 BRL983133:BRL983162 BHP983133:BHP983162 AXT983133:AXT983162 ANX983133:ANX983162 AEB983133:AEB983162 UF983133:UF983162 KJ983133:KJ983162 WWV917597:WWV917626 WMZ917597:WMZ917626 WDD917597:WDD917626 VTH917597:VTH917626 VJL917597:VJL917626 UZP917597:UZP917626 UPT917597:UPT917626 UFX917597:UFX917626 TWB917597:TWB917626 TMF917597:TMF917626 TCJ917597:TCJ917626 SSN917597:SSN917626 SIR917597:SIR917626 RYV917597:RYV917626 ROZ917597:ROZ917626 RFD917597:RFD917626 QVH917597:QVH917626 QLL917597:QLL917626 QBP917597:QBP917626 PRT917597:PRT917626 PHX917597:PHX917626 OYB917597:OYB917626 OOF917597:OOF917626 OEJ917597:OEJ917626 NUN917597:NUN917626 NKR917597:NKR917626 NAV917597:NAV917626 MQZ917597:MQZ917626 MHD917597:MHD917626 LXH917597:LXH917626 LNL917597:LNL917626 LDP917597:LDP917626 KTT917597:KTT917626 KJX917597:KJX917626 KAB917597:KAB917626 JQF917597:JQF917626 JGJ917597:JGJ917626 IWN917597:IWN917626 IMR917597:IMR917626 ICV917597:ICV917626 HSZ917597:HSZ917626 HJD917597:HJD917626 GZH917597:GZH917626 GPL917597:GPL917626 GFP917597:GFP917626 FVT917597:FVT917626 FLX917597:FLX917626 FCB917597:FCB917626 ESF917597:ESF917626 EIJ917597:EIJ917626 DYN917597:DYN917626 DOR917597:DOR917626 DEV917597:DEV917626 CUZ917597:CUZ917626 CLD917597:CLD917626 CBH917597:CBH917626 BRL917597:BRL917626 BHP917597:BHP917626 AXT917597:AXT917626 ANX917597:ANX917626 AEB917597:AEB917626 UF917597:UF917626 KJ917597:KJ917626 WWV852061:WWV852090 WMZ852061:WMZ852090 WDD852061:WDD852090 VTH852061:VTH852090 VJL852061:VJL852090 UZP852061:UZP852090 UPT852061:UPT852090 UFX852061:UFX852090 TWB852061:TWB852090 TMF852061:TMF852090 TCJ852061:TCJ852090 SSN852061:SSN852090 SIR852061:SIR852090 RYV852061:RYV852090 ROZ852061:ROZ852090 RFD852061:RFD852090 QVH852061:QVH852090 QLL852061:QLL852090 QBP852061:QBP852090 PRT852061:PRT852090 PHX852061:PHX852090 OYB852061:OYB852090 OOF852061:OOF852090 OEJ852061:OEJ852090 NUN852061:NUN852090 NKR852061:NKR852090 NAV852061:NAV852090 MQZ852061:MQZ852090 MHD852061:MHD852090 LXH852061:LXH852090 LNL852061:LNL852090 LDP852061:LDP852090 KTT852061:KTT852090 KJX852061:KJX852090 KAB852061:KAB852090 JQF852061:JQF852090 JGJ852061:JGJ852090 IWN852061:IWN852090 IMR852061:IMR852090 ICV852061:ICV852090 HSZ852061:HSZ852090 HJD852061:HJD852090 GZH852061:GZH852090 GPL852061:GPL852090 GFP852061:GFP852090 FVT852061:FVT852090 FLX852061:FLX852090 FCB852061:FCB852090 ESF852061:ESF852090 EIJ852061:EIJ852090 DYN852061:DYN852090 DOR852061:DOR852090 DEV852061:DEV852090 CUZ852061:CUZ852090 CLD852061:CLD852090 CBH852061:CBH852090 BRL852061:BRL852090 BHP852061:BHP852090 AXT852061:AXT852090 ANX852061:ANX852090 AEB852061:AEB852090 UF852061:UF852090 KJ852061:KJ852090 WWV786525:WWV786554 WMZ786525:WMZ786554 WDD786525:WDD786554 VTH786525:VTH786554 VJL786525:VJL786554 UZP786525:UZP786554 UPT786525:UPT786554 UFX786525:UFX786554 TWB786525:TWB786554 TMF786525:TMF786554 TCJ786525:TCJ786554 SSN786525:SSN786554 SIR786525:SIR786554 RYV786525:RYV786554 ROZ786525:ROZ786554 RFD786525:RFD786554 QVH786525:QVH786554 QLL786525:QLL786554 QBP786525:QBP786554 PRT786525:PRT786554 PHX786525:PHX786554 OYB786525:OYB786554 OOF786525:OOF786554 OEJ786525:OEJ786554 NUN786525:NUN786554 NKR786525:NKR786554 NAV786525:NAV786554 MQZ786525:MQZ786554 MHD786525:MHD786554 LXH786525:LXH786554 LNL786525:LNL786554 LDP786525:LDP786554 KTT786525:KTT786554 KJX786525:KJX786554 KAB786525:KAB786554 JQF786525:JQF786554 JGJ786525:JGJ786554 IWN786525:IWN786554 IMR786525:IMR786554 ICV786525:ICV786554 HSZ786525:HSZ786554 HJD786525:HJD786554 GZH786525:GZH786554 GPL786525:GPL786554 GFP786525:GFP786554 FVT786525:FVT786554 FLX786525:FLX786554 FCB786525:FCB786554 ESF786525:ESF786554 EIJ786525:EIJ786554 DYN786525:DYN786554 DOR786525:DOR786554 DEV786525:DEV786554 CUZ786525:CUZ786554 CLD786525:CLD786554 CBH786525:CBH786554 BRL786525:BRL786554 BHP786525:BHP786554 AXT786525:AXT786554 ANX786525:ANX786554 AEB786525:AEB786554 UF786525:UF786554 KJ786525:KJ786554 WWV720989:WWV721018 WMZ720989:WMZ721018 WDD720989:WDD721018 VTH720989:VTH721018 VJL720989:VJL721018 UZP720989:UZP721018 UPT720989:UPT721018 UFX720989:UFX721018 TWB720989:TWB721018 TMF720989:TMF721018 TCJ720989:TCJ721018 SSN720989:SSN721018 SIR720989:SIR721018 RYV720989:RYV721018 ROZ720989:ROZ721018 RFD720989:RFD721018 QVH720989:QVH721018 QLL720989:QLL721018 QBP720989:QBP721018 PRT720989:PRT721018 PHX720989:PHX721018 OYB720989:OYB721018 OOF720989:OOF721018 OEJ720989:OEJ721018 NUN720989:NUN721018 NKR720989:NKR721018 NAV720989:NAV721018 MQZ720989:MQZ721018 MHD720989:MHD721018 LXH720989:LXH721018 LNL720989:LNL721018 LDP720989:LDP721018 KTT720989:KTT721018 KJX720989:KJX721018 KAB720989:KAB721018 JQF720989:JQF721018 JGJ720989:JGJ721018 IWN720989:IWN721018 IMR720989:IMR721018 ICV720989:ICV721018 HSZ720989:HSZ721018 HJD720989:HJD721018 GZH720989:GZH721018 GPL720989:GPL721018 GFP720989:GFP721018 FVT720989:FVT721018 FLX720989:FLX721018 FCB720989:FCB721018 ESF720989:ESF721018 EIJ720989:EIJ721018 DYN720989:DYN721018 DOR720989:DOR721018 DEV720989:DEV721018 CUZ720989:CUZ721018 CLD720989:CLD721018 CBH720989:CBH721018 BRL720989:BRL721018 BHP720989:BHP721018 AXT720989:AXT721018 ANX720989:ANX721018 AEB720989:AEB721018 UF720989:UF721018 KJ720989:KJ721018 WWV655453:WWV655482 WMZ655453:WMZ655482 WDD655453:WDD655482 VTH655453:VTH655482 VJL655453:VJL655482 UZP655453:UZP655482 UPT655453:UPT655482 UFX655453:UFX655482 TWB655453:TWB655482 TMF655453:TMF655482 TCJ655453:TCJ655482 SSN655453:SSN655482 SIR655453:SIR655482 RYV655453:RYV655482 ROZ655453:ROZ655482 RFD655453:RFD655482 QVH655453:QVH655482 QLL655453:QLL655482 QBP655453:QBP655482 PRT655453:PRT655482 PHX655453:PHX655482 OYB655453:OYB655482 OOF655453:OOF655482 OEJ655453:OEJ655482 NUN655453:NUN655482 NKR655453:NKR655482 NAV655453:NAV655482 MQZ655453:MQZ655482 MHD655453:MHD655482 LXH655453:LXH655482 LNL655453:LNL655482 LDP655453:LDP655482 KTT655453:KTT655482 KJX655453:KJX655482 KAB655453:KAB655482 JQF655453:JQF655482 JGJ655453:JGJ655482 IWN655453:IWN655482 IMR655453:IMR655482 ICV655453:ICV655482 HSZ655453:HSZ655482 HJD655453:HJD655482 GZH655453:GZH655482 GPL655453:GPL655482 GFP655453:GFP655482 FVT655453:FVT655482 FLX655453:FLX655482 FCB655453:FCB655482 ESF655453:ESF655482 EIJ655453:EIJ655482 DYN655453:DYN655482 DOR655453:DOR655482 DEV655453:DEV655482 CUZ655453:CUZ655482 CLD655453:CLD655482 CBH655453:CBH655482 BRL655453:BRL655482 BHP655453:BHP655482 AXT655453:AXT655482 ANX655453:ANX655482 AEB655453:AEB655482 UF655453:UF655482 KJ655453:KJ655482 WWV589917:WWV589946 WMZ589917:WMZ589946 WDD589917:WDD589946 VTH589917:VTH589946 VJL589917:VJL589946 UZP589917:UZP589946 UPT589917:UPT589946 UFX589917:UFX589946 TWB589917:TWB589946 TMF589917:TMF589946 TCJ589917:TCJ589946 SSN589917:SSN589946 SIR589917:SIR589946 RYV589917:RYV589946 ROZ589917:ROZ589946 RFD589917:RFD589946 QVH589917:QVH589946 QLL589917:QLL589946 QBP589917:QBP589946 PRT589917:PRT589946 PHX589917:PHX589946 OYB589917:OYB589946 OOF589917:OOF589946 OEJ589917:OEJ589946 NUN589917:NUN589946 NKR589917:NKR589946 NAV589917:NAV589946 MQZ589917:MQZ589946 MHD589917:MHD589946 LXH589917:LXH589946 LNL589917:LNL589946 LDP589917:LDP589946 KTT589917:KTT589946 KJX589917:KJX589946 KAB589917:KAB589946 JQF589917:JQF589946 JGJ589917:JGJ589946 IWN589917:IWN589946 IMR589917:IMR589946 ICV589917:ICV589946 HSZ589917:HSZ589946 HJD589917:HJD589946 GZH589917:GZH589946 GPL589917:GPL589946 GFP589917:GFP589946 FVT589917:FVT589946 FLX589917:FLX589946 FCB589917:FCB589946 ESF589917:ESF589946 EIJ589917:EIJ589946 DYN589917:DYN589946 DOR589917:DOR589946 DEV589917:DEV589946 CUZ589917:CUZ589946 CLD589917:CLD589946 CBH589917:CBH589946 BRL589917:BRL589946 BHP589917:BHP589946 AXT589917:AXT589946 ANX589917:ANX589946 AEB589917:AEB589946 UF589917:UF589946 KJ589917:KJ589946 WWV524381:WWV524410 WMZ524381:WMZ524410 WDD524381:WDD524410 VTH524381:VTH524410 VJL524381:VJL524410 UZP524381:UZP524410 UPT524381:UPT524410 UFX524381:UFX524410 TWB524381:TWB524410 TMF524381:TMF524410 TCJ524381:TCJ524410 SSN524381:SSN524410 SIR524381:SIR524410 RYV524381:RYV524410 ROZ524381:ROZ524410 RFD524381:RFD524410 QVH524381:QVH524410 QLL524381:QLL524410 QBP524381:QBP524410 PRT524381:PRT524410 PHX524381:PHX524410 OYB524381:OYB524410 OOF524381:OOF524410 OEJ524381:OEJ524410 NUN524381:NUN524410 NKR524381:NKR524410 NAV524381:NAV524410 MQZ524381:MQZ524410 MHD524381:MHD524410 LXH524381:LXH524410 LNL524381:LNL524410 LDP524381:LDP524410 KTT524381:KTT524410 KJX524381:KJX524410 KAB524381:KAB524410 JQF524381:JQF524410 JGJ524381:JGJ524410 IWN524381:IWN524410 IMR524381:IMR524410 ICV524381:ICV524410 HSZ524381:HSZ524410 HJD524381:HJD524410 GZH524381:GZH524410 GPL524381:GPL524410 GFP524381:GFP524410 FVT524381:FVT524410 FLX524381:FLX524410 FCB524381:FCB524410 ESF524381:ESF524410 EIJ524381:EIJ524410 DYN524381:DYN524410 DOR524381:DOR524410 DEV524381:DEV524410 CUZ524381:CUZ524410 CLD524381:CLD524410 CBH524381:CBH524410 BRL524381:BRL524410 BHP524381:BHP524410 AXT524381:AXT524410 ANX524381:ANX524410 AEB524381:AEB524410 UF524381:UF524410 KJ524381:KJ524410 WWV458845:WWV458874 WMZ458845:WMZ458874 WDD458845:WDD458874 VTH458845:VTH458874 VJL458845:VJL458874 UZP458845:UZP458874 UPT458845:UPT458874 UFX458845:UFX458874 TWB458845:TWB458874 TMF458845:TMF458874 TCJ458845:TCJ458874 SSN458845:SSN458874 SIR458845:SIR458874 RYV458845:RYV458874 ROZ458845:ROZ458874 RFD458845:RFD458874 QVH458845:QVH458874 QLL458845:QLL458874 QBP458845:QBP458874 PRT458845:PRT458874 PHX458845:PHX458874 OYB458845:OYB458874 OOF458845:OOF458874 OEJ458845:OEJ458874 NUN458845:NUN458874 NKR458845:NKR458874 NAV458845:NAV458874 MQZ458845:MQZ458874 MHD458845:MHD458874 LXH458845:LXH458874 LNL458845:LNL458874 LDP458845:LDP458874 KTT458845:KTT458874 KJX458845:KJX458874 KAB458845:KAB458874 JQF458845:JQF458874 JGJ458845:JGJ458874 IWN458845:IWN458874 IMR458845:IMR458874 ICV458845:ICV458874 HSZ458845:HSZ458874 HJD458845:HJD458874 GZH458845:GZH458874 GPL458845:GPL458874 GFP458845:GFP458874 FVT458845:FVT458874 FLX458845:FLX458874 FCB458845:FCB458874 ESF458845:ESF458874 EIJ458845:EIJ458874 DYN458845:DYN458874 DOR458845:DOR458874 DEV458845:DEV458874 CUZ458845:CUZ458874 CLD458845:CLD458874 CBH458845:CBH458874 BRL458845:BRL458874 BHP458845:BHP458874 AXT458845:AXT458874 ANX458845:ANX458874 AEB458845:AEB458874 UF458845:UF458874 KJ458845:KJ458874 WWV393309:WWV393338 WMZ393309:WMZ393338 WDD393309:WDD393338 VTH393309:VTH393338 VJL393309:VJL393338 UZP393309:UZP393338 UPT393309:UPT393338 UFX393309:UFX393338 TWB393309:TWB393338 TMF393309:TMF393338 TCJ393309:TCJ393338 SSN393309:SSN393338 SIR393309:SIR393338 RYV393309:RYV393338 ROZ393309:ROZ393338 RFD393309:RFD393338 QVH393309:QVH393338 QLL393309:QLL393338 QBP393309:QBP393338 PRT393309:PRT393338 PHX393309:PHX393338 OYB393309:OYB393338 OOF393309:OOF393338 OEJ393309:OEJ393338 NUN393309:NUN393338 NKR393309:NKR393338 NAV393309:NAV393338 MQZ393309:MQZ393338 MHD393309:MHD393338 LXH393309:LXH393338 LNL393309:LNL393338 LDP393309:LDP393338 KTT393309:KTT393338 KJX393309:KJX393338 KAB393309:KAB393338 JQF393309:JQF393338 JGJ393309:JGJ393338 IWN393309:IWN393338 IMR393309:IMR393338 ICV393309:ICV393338 HSZ393309:HSZ393338 HJD393309:HJD393338 GZH393309:GZH393338 GPL393309:GPL393338 GFP393309:GFP393338 FVT393309:FVT393338 FLX393309:FLX393338 FCB393309:FCB393338 ESF393309:ESF393338 EIJ393309:EIJ393338 DYN393309:DYN393338 DOR393309:DOR393338 DEV393309:DEV393338 CUZ393309:CUZ393338 CLD393309:CLD393338 CBH393309:CBH393338 BRL393309:BRL393338 BHP393309:BHP393338 AXT393309:AXT393338 ANX393309:ANX393338 AEB393309:AEB393338 UF393309:UF393338 KJ393309:KJ393338 WWV327773:WWV327802 WMZ327773:WMZ327802 WDD327773:WDD327802 VTH327773:VTH327802 VJL327773:VJL327802 UZP327773:UZP327802 UPT327773:UPT327802 UFX327773:UFX327802 TWB327773:TWB327802 TMF327773:TMF327802 TCJ327773:TCJ327802 SSN327773:SSN327802 SIR327773:SIR327802 RYV327773:RYV327802 ROZ327773:ROZ327802 RFD327773:RFD327802 QVH327773:QVH327802 QLL327773:QLL327802 QBP327773:QBP327802 PRT327773:PRT327802 PHX327773:PHX327802 OYB327773:OYB327802 OOF327773:OOF327802 OEJ327773:OEJ327802 NUN327773:NUN327802 NKR327773:NKR327802 NAV327773:NAV327802 MQZ327773:MQZ327802 MHD327773:MHD327802 LXH327773:LXH327802 LNL327773:LNL327802 LDP327773:LDP327802 KTT327773:KTT327802 KJX327773:KJX327802 KAB327773:KAB327802 JQF327773:JQF327802 JGJ327773:JGJ327802 IWN327773:IWN327802 IMR327773:IMR327802 ICV327773:ICV327802 HSZ327773:HSZ327802 HJD327773:HJD327802 GZH327773:GZH327802 GPL327773:GPL327802 GFP327773:GFP327802 FVT327773:FVT327802 FLX327773:FLX327802 FCB327773:FCB327802 ESF327773:ESF327802 EIJ327773:EIJ327802 DYN327773:DYN327802 DOR327773:DOR327802 DEV327773:DEV327802 CUZ327773:CUZ327802 CLD327773:CLD327802 CBH327773:CBH327802 BRL327773:BRL327802 BHP327773:BHP327802 AXT327773:AXT327802 ANX327773:ANX327802 AEB327773:AEB327802 UF327773:UF327802 KJ327773:KJ327802 WWV262237:WWV262266 WMZ262237:WMZ262266 WDD262237:WDD262266 VTH262237:VTH262266 VJL262237:VJL262266 UZP262237:UZP262266 UPT262237:UPT262266 UFX262237:UFX262266 TWB262237:TWB262266 TMF262237:TMF262266 TCJ262237:TCJ262266 SSN262237:SSN262266 SIR262237:SIR262266 RYV262237:RYV262266 ROZ262237:ROZ262266 RFD262237:RFD262266 QVH262237:QVH262266 QLL262237:QLL262266 QBP262237:QBP262266 PRT262237:PRT262266 PHX262237:PHX262266 OYB262237:OYB262266 OOF262237:OOF262266 OEJ262237:OEJ262266 NUN262237:NUN262266 NKR262237:NKR262266 NAV262237:NAV262266 MQZ262237:MQZ262266 MHD262237:MHD262266 LXH262237:LXH262266 LNL262237:LNL262266 LDP262237:LDP262266 KTT262237:KTT262266 KJX262237:KJX262266 KAB262237:KAB262266 JQF262237:JQF262266 JGJ262237:JGJ262266 IWN262237:IWN262266 IMR262237:IMR262266 ICV262237:ICV262266 HSZ262237:HSZ262266 HJD262237:HJD262266 GZH262237:GZH262266 GPL262237:GPL262266 GFP262237:GFP262266 FVT262237:FVT262266 FLX262237:FLX262266 FCB262237:FCB262266 ESF262237:ESF262266 EIJ262237:EIJ262266 DYN262237:DYN262266 DOR262237:DOR262266 DEV262237:DEV262266 CUZ262237:CUZ262266 CLD262237:CLD262266 CBH262237:CBH262266 BRL262237:BRL262266 BHP262237:BHP262266 AXT262237:AXT262266 ANX262237:ANX262266 AEB262237:AEB262266 UF262237:UF262266 KJ262237:KJ262266 WWV196701:WWV196730 WMZ196701:WMZ196730 WDD196701:WDD196730 VTH196701:VTH196730 VJL196701:VJL196730 UZP196701:UZP196730 UPT196701:UPT196730 UFX196701:UFX196730 TWB196701:TWB196730 TMF196701:TMF196730 TCJ196701:TCJ196730 SSN196701:SSN196730 SIR196701:SIR196730 RYV196701:RYV196730 ROZ196701:ROZ196730 RFD196701:RFD196730 QVH196701:QVH196730 QLL196701:QLL196730 QBP196701:QBP196730 PRT196701:PRT196730 PHX196701:PHX196730 OYB196701:OYB196730 OOF196701:OOF196730 OEJ196701:OEJ196730 NUN196701:NUN196730 NKR196701:NKR196730 NAV196701:NAV196730 MQZ196701:MQZ196730 MHD196701:MHD196730 LXH196701:LXH196730 LNL196701:LNL196730 LDP196701:LDP196730 KTT196701:KTT196730 KJX196701:KJX196730 KAB196701:KAB196730 JQF196701:JQF196730 JGJ196701:JGJ196730 IWN196701:IWN196730 IMR196701:IMR196730 ICV196701:ICV196730 HSZ196701:HSZ196730 HJD196701:HJD196730 GZH196701:GZH196730 GPL196701:GPL196730 GFP196701:GFP196730 FVT196701:FVT196730 FLX196701:FLX196730 FCB196701:FCB196730 ESF196701:ESF196730 EIJ196701:EIJ196730 DYN196701:DYN196730 DOR196701:DOR196730 DEV196701:DEV196730 CUZ196701:CUZ196730 CLD196701:CLD196730 CBH196701:CBH196730 BRL196701:BRL196730 BHP196701:BHP196730 AXT196701:AXT196730 ANX196701:ANX196730 AEB196701:AEB196730 UF196701:UF196730 KJ196701:KJ196730 WWV131165:WWV131194 WMZ131165:WMZ131194 WDD131165:WDD131194 VTH131165:VTH131194 VJL131165:VJL131194 UZP131165:UZP131194 UPT131165:UPT131194 UFX131165:UFX131194 TWB131165:TWB131194 TMF131165:TMF131194 TCJ131165:TCJ131194 SSN131165:SSN131194 SIR131165:SIR131194 RYV131165:RYV131194 ROZ131165:ROZ131194 RFD131165:RFD131194 QVH131165:QVH131194 QLL131165:QLL131194 QBP131165:QBP131194 PRT131165:PRT131194 PHX131165:PHX131194 OYB131165:OYB131194 OOF131165:OOF131194 OEJ131165:OEJ131194 NUN131165:NUN131194 NKR131165:NKR131194 NAV131165:NAV131194 MQZ131165:MQZ131194 MHD131165:MHD131194 LXH131165:LXH131194 LNL131165:LNL131194 LDP131165:LDP131194 KTT131165:KTT131194 KJX131165:KJX131194 KAB131165:KAB131194 JQF131165:JQF131194 JGJ131165:JGJ131194 IWN131165:IWN131194 IMR131165:IMR131194 ICV131165:ICV131194 HSZ131165:HSZ131194 HJD131165:HJD131194 GZH131165:GZH131194 GPL131165:GPL131194 GFP131165:GFP131194 FVT131165:FVT131194 FLX131165:FLX131194 FCB131165:FCB131194 ESF131165:ESF131194 EIJ131165:EIJ131194 DYN131165:DYN131194 DOR131165:DOR131194 DEV131165:DEV131194 CUZ131165:CUZ131194 CLD131165:CLD131194 CBH131165:CBH131194 BRL131165:BRL131194 BHP131165:BHP131194 AXT131165:AXT131194 ANX131165:ANX131194 AEB131165:AEB131194 UF131165:UF131194 KJ131165:KJ131194 WWV65629:WWV65658 WMZ65629:WMZ65658 WDD65629:WDD65658 VTH65629:VTH65658 VJL65629:VJL65658 UZP65629:UZP65658 UPT65629:UPT65658 UFX65629:UFX65658 TWB65629:TWB65658 TMF65629:TMF65658 TCJ65629:TCJ65658 SSN65629:SSN65658 SIR65629:SIR65658 RYV65629:RYV65658 ROZ65629:ROZ65658 RFD65629:RFD65658 QVH65629:QVH65658 QLL65629:QLL65658 QBP65629:QBP65658 PRT65629:PRT65658 PHX65629:PHX65658 OYB65629:OYB65658 OOF65629:OOF65658 OEJ65629:OEJ65658 NUN65629:NUN65658 NKR65629:NKR65658 NAV65629:NAV65658 MQZ65629:MQZ65658 MHD65629:MHD65658 LXH65629:LXH65658 LNL65629:LNL65658 LDP65629:LDP65658 KTT65629:KTT65658 KJX65629:KJX65658 KAB65629:KAB65658 JQF65629:JQF65658 JGJ65629:JGJ65658 IWN65629:IWN65658 IMR65629:IMR65658 ICV65629:ICV65658 HSZ65629:HSZ65658 HJD65629:HJD65658 GZH65629:GZH65658 GPL65629:GPL65658 GFP65629:GFP65658 FVT65629:FVT65658 FLX65629:FLX65658 FCB65629:FCB65658 ESF65629:ESF65658 EIJ65629:EIJ65658 DYN65629:DYN65658 DOR65629:DOR65658 DEV65629:DEV65658 CUZ65629:CUZ65658 CLD65629:CLD65658 CBH65629:CBH65658 BRL65629:BRL65658 BHP65629:BHP65658 AXT65629:AXT65658 ANX65629:ANX65658 AEB65629:AEB65658 UF65629:UF65658 KJ65629:KJ65658 UE23:UE122 AEA23:AEA122 ANW23:ANW122 AXS23:AXS122 BHO23:BHO122 BRK23:BRK122 CBG23:CBG122 CLC23:CLC122 CUY23:CUY122 DEU23:DEU122 DOQ23:DOQ122 DYM23:DYM122 EII23:EII122 ESE23:ESE122 FCA23:FCA122 FLW23:FLW122 FVS23:FVS122 GFO23:GFO122 GPK23:GPK122 GZG23:GZG122 HJC23:HJC122 HSY23:HSY122 ICU23:ICU122 IMQ23:IMQ122 IWM23:IWM122 JGI23:JGI122 JQE23:JQE122 KAA23:KAA122 KJW23:KJW122 KTS23:KTS122 LDO23:LDO122 LNK23:LNK122 LXG23:LXG122 MHC23:MHC122 MQY23:MQY122 NAU23:NAU122 NKQ23:NKQ122 NUM23:NUM122 OEI23:OEI122 OOE23:OOE122 OYA23:OYA122 PHW23:PHW122 PRS23:PRS122 QBO23:QBO122 QLK23:QLK122 QVG23:QVG122 RFC23:RFC122 ROY23:ROY122 RYU23:RYU122 SIQ23:SIQ122 SSM23:SSM122 TCI23:TCI122 TME23:TME122 TWA23:TWA122 UFW23:UFW122 UPS23:UPS122 UZO23:UZO122 VJK23:VJK122 VTG23:VTG122 WDC23:WDC122 WMY23:WMY122 WWU23:WWU122 KI23:KI122" xr:uid="{0F7DF4D4-D886-434A-A629-FBCA2C7DFF72}">
      <formula1>#REF!</formula1>
    </dataValidation>
    <dataValidation type="list" allowBlank="1" showInputMessage="1" showErrorMessage="1" errorTitle="再入力" error="リストから選択願います。" promptTitle="性別選択" prompt="選択願います。_x000a_" sqref="WXB983133:WXB983162 WXA23:WXA122 WNE23:WNE122 WDI23:WDI122 VTM23:VTM122 VJQ23:VJQ122 UZU23:UZU122 UPY23:UPY122 UGC23:UGC122 TWG23:TWG122 TMK23:TMK122 TCO23:TCO122 SSS23:SSS122 SIW23:SIW122 RZA23:RZA122 RPE23:RPE122 RFI23:RFI122 QVM23:QVM122 QLQ23:QLQ122 QBU23:QBU122 PRY23:PRY122 PIC23:PIC122 OYG23:OYG122 OOK23:OOK122 OEO23:OEO122 NUS23:NUS122 NKW23:NKW122 NBA23:NBA122 MRE23:MRE122 MHI23:MHI122 LXM23:LXM122 LNQ23:LNQ122 LDU23:LDU122 KTY23:KTY122 KKC23:KKC122 KAG23:KAG122 JQK23:JQK122 JGO23:JGO122 IWS23:IWS122 IMW23:IMW122 IDA23:IDA122 HTE23:HTE122 HJI23:HJI122 GZM23:GZM122 GPQ23:GPQ122 GFU23:GFU122 FVY23:FVY122 FMC23:FMC122 FCG23:FCG122 ESK23:ESK122 EIO23:EIO122 DYS23:DYS122 DOW23:DOW122 DFA23:DFA122 CVE23:CVE122 CLI23:CLI122 CBM23:CBM122 BRQ23:BRQ122 BHU23:BHU122 AXY23:AXY122 AOC23:AOC122 AEG23:AEG122 UK23:UK122 KO23:KO122 KP65629:KP65658 UL65629:UL65658 AEH65629:AEH65658 AOD65629:AOD65658 AXZ65629:AXZ65658 BHV65629:BHV65658 BRR65629:BRR65658 CBN65629:CBN65658 CLJ65629:CLJ65658 CVF65629:CVF65658 DFB65629:DFB65658 DOX65629:DOX65658 DYT65629:DYT65658 EIP65629:EIP65658 ESL65629:ESL65658 FCH65629:FCH65658 FMD65629:FMD65658 FVZ65629:FVZ65658 GFV65629:GFV65658 GPR65629:GPR65658 GZN65629:GZN65658 HJJ65629:HJJ65658 HTF65629:HTF65658 IDB65629:IDB65658 IMX65629:IMX65658 IWT65629:IWT65658 JGP65629:JGP65658 JQL65629:JQL65658 KAH65629:KAH65658 KKD65629:KKD65658 KTZ65629:KTZ65658 LDV65629:LDV65658 LNR65629:LNR65658 LXN65629:LXN65658 MHJ65629:MHJ65658 MRF65629:MRF65658 NBB65629:NBB65658 NKX65629:NKX65658 NUT65629:NUT65658 OEP65629:OEP65658 OOL65629:OOL65658 OYH65629:OYH65658 PID65629:PID65658 PRZ65629:PRZ65658 QBV65629:QBV65658 QLR65629:QLR65658 QVN65629:QVN65658 RFJ65629:RFJ65658 RPF65629:RPF65658 RZB65629:RZB65658 SIX65629:SIX65658 SST65629:SST65658 TCP65629:TCP65658 TML65629:TML65658 TWH65629:TWH65658 UGD65629:UGD65658 UPZ65629:UPZ65658 UZV65629:UZV65658 VJR65629:VJR65658 VTN65629:VTN65658 WDJ65629:WDJ65658 WNF65629:WNF65658 WXB65629:WXB65658 KP131165:KP131194 UL131165:UL131194 AEH131165:AEH131194 AOD131165:AOD131194 AXZ131165:AXZ131194 BHV131165:BHV131194 BRR131165:BRR131194 CBN131165:CBN131194 CLJ131165:CLJ131194 CVF131165:CVF131194 DFB131165:DFB131194 DOX131165:DOX131194 DYT131165:DYT131194 EIP131165:EIP131194 ESL131165:ESL131194 FCH131165:FCH131194 FMD131165:FMD131194 FVZ131165:FVZ131194 GFV131165:GFV131194 GPR131165:GPR131194 GZN131165:GZN131194 HJJ131165:HJJ131194 HTF131165:HTF131194 IDB131165:IDB131194 IMX131165:IMX131194 IWT131165:IWT131194 JGP131165:JGP131194 JQL131165:JQL131194 KAH131165:KAH131194 KKD131165:KKD131194 KTZ131165:KTZ131194 LDV131165:LDV131194 LNR131165:LNR131194 LXN131165:LXN131194 MHJ131165:MHJ131194 MRF131165:MRF131194 NBB131165:NBB131194 NKX131165:NKX131194 NUT131165:NUT131194 OEP131165:OEP131194 OOL131165:OOL131194 OYH131165:OYH131194 PID131165:PID131194 PRZ131165:PRZ131194 QBV131165:QBV131194 QLR131165:QLR131194 QVN131165:QVN131194 RFJ131165:RFJ131194 RPF131165:RPF131194 RZB131165:RZB131194 SIX131165:SIX131194 SST131165:SST131194 TCP131165:TCP131194 TML131165:TML131194 TWH131165:TWH131194 UGD131165:UGD131194 UPZ131165:UPZ131194 UZV131165:UZV131194 VJR131165:VJR131194 VTN131165:VTN131194 WDJ131165:WDJ131194 WNF131165:WNF131194 WXB131165:WXB131194 KP196701:KP196730 UL196701:UL196730 AEH196701:AEH196730 AOD196701:AOD196730 AXZ196701:AXZ196730 BHV196701:BHV196730 BRR196701:BRR196730 CBN196701:CBN196730 CLJ196701:CLJ196730 CVF196701:CVF196730 DFB196701:DFB196730 DOX196701:DOX196730 DYT196701:DYT196730 EIP196701:EIP196730 ESL196701:ESL196730 FCH196701:FCH196730 FMD196701:FMD196730 FVZ196701:FVZ196730 GFV196701:GFV196730 GPR196701:GPR196730 GZN196701:GZN196730 HJJ196701:HJJ196730 HTF196701:HTF196730 IDB196701:IDB196730 IMX196701:IMX196730 IWT196701:IWT196730 JGP196701:JGP196730 JQL196701:JQL196730 KAH196701:KAH196730 KKD196701:KKD196730 KTZ196701:KTZ196730 LDV196701:LDV196730 LNR196701:LNR196730 LXN196701:LXN196730 MHJ196701:MHJ196730 MRF196701:MRF196730 NBB196701:NBB196730 NKX196701:NKX196730 NUT196701:NUT196730 OEP196701:OEP196730 OOL196701:OOL196730 OYH196701:OYH196730 PID196701:PID196730 PRZ196701:PRZ196730 QBV196701:QBV196730 QLR196701:QLR196730 QVN196701:QVN196730 RFJ196701:RFJ196730 RPF196701:RPF196730 RZB196701:RZB196730 SIX196701:SIX196730 SST196701:SST196730 TCP196701:TCP196730 TML196701:TML196730 TWH196701:TWH196730 UGD196701:UGD196730 UPZ196701:UPZ196730 UZV196701:UZV196730 VJR196701:VJR196730 VTN196701:VTN196730 WDJ196701:WDJ196730 WNF196701:WNF196730 WXB196701:WXB196730 KP262237:KP262266 UL262237:UL262266 AEH262237:AEH262266 AOD262237:AOD262266 AXZ262237:AXZ262266 BHV262237:BHV262266 BRR262237:BRR262266 CBN262237:CBN262266 CLJ262237:CLJ262266 CVF262237:CVF262266 DFB262237:DFB262266 DOX262237:DOX262266 DYT262237:DYT262266 EIP262237:EIP262266 ESL262237:ESL262266 FCH262237:FCH262266 FMD262237:FMD262266 FVZ262237:FVZ262266 GFV262237:GFV262266 GPR262237:GPR262266 GZN262237:GZN262266 HJJ262237:HJJ262266 HTF262237:HTF262266 IDB262237:IDB262266 IMX262237:IMX262266 IWT262237:IWT262266 JGP262237:JGP262266 JQL262237:JQL262266 KAH262237:KAH262266 KKD262237:KKD262266 KTZ262237:KTZ262266 LDV262237:LDV262266 LNR262237:LNR262266 LXN262237:LXN262266 MHJ262237:MHJ262266 MRF262237:MRF262266 NBB262237:NBB262266 NKX262237:NKX262266 NUT262237:NUT262266 OEP262237:OEP262266 OOL262237:OOL262266 OYH262237:OYH262266 PID262237:PID262266 PRZ262237:PRZ262266 QBV262237:QBV262266 QLR262237:QLR262266 QVN262237:QVN262266 RFJ262237:RFJ262266 RPF262237:RPF262266 RZB262237:RZB262266 SIX262237:SIX262266 SST262237:SST262266 TCP262237:TCP262266 TML262237:TML262266 TWH262237:TWH262266 UGD262237:UGD262266 UPZ262237:UPZ262266 UZV262237:UZV262266 VJR262237:VJR262266 VTN262237:VTN262266 WDJ262237:WDJ262266 WNF262237:WNF262266 WXB262237:WXB262266 KP327773:KP327802 UL327773:UL327802 AEH327773:AEH327802 AOD327773:AOD327802 AXZ327773:AXZ327802 BHV327773:BHV327802 BRR327773:BRR327802 CBN327773:CBN327802 CLJ327773:CLJ327802 CVF327773:CVF327802 DFB327773:DFB327802 DOX327773:DOX327802 DYT327773:DYT327802 EIP327773:EIP327802 ESL327773:ESL327802 FCH327773:FCH327802 FMD327773:FMD327802 FVZ327773:FVZ327802 GFV327773:GFV327802 GPR327773:GPR327802 GZN327773:GZN327802 HJJ327773:HJJ327802 HTF327773:HTF327802 IDB327773:IDB327802 IMX327773:IMX327802 IWT327773:IWT327802 JGP327773:JGP327802 JQL327773:JQL327802 KAH327773:KAH327802 KKD327773:KKD327802 KTZ327773:KTZ327802 LDV327773:LDV327802 LNR327773:LNR327802 LXN327773:LXN327802 MHJ327773:MHJ327802 MRF327773:MRF327802 NBB327773:NBB327802 NKX327773:NKX327802 NUT327773:NUT327802 OEP327773:OEP327802 OOL327773:OOL327802 OYH327773:OYH327802 PID327773:PID327802 PRZ327773:PRZ327802 QBV327773:QBV327802 QLR327773:QLR327802 QVN327773:QVN327802 RFJ327773:RFJ327802 RPF327773:RPF327802 RZB327773:RZB327802 SIX327773:SIX327802 SST327773:SST327802 TCP327773:TCP327802 TML327773:TML327802 TWH327773:TWH327802 UGD327773:UGD327802 UPZ327773:UPZ327802 UZV327773:UZV327802 VJR327773:VJR327802 VTN327773:VTN327802 WDJ327773:WDJ327802 WNF327773:WNF327802 WXB327773:WXB327802 KP393309:KP393338 UL393309:UL393338 AEH393309:AEH393338 AOD393309:AOD393338 AXZ393309:AXZ393338 BHV393309:BHV393338 BRR393309:BRR393338 CBN393309:CBN393338 CLJ393309:CLJ393338 CVF393309:CVF393338 DFB393309:DFB393338 DOX393309:DOX393338 DYT393309:DYT393338 EIP393309:EIP393338 ESL393309:ESL393338 FCH393309:FCH393338 FMD393309:FMD393338 FVZ393309:FVZ393338 GFV393309:GFV393338 GPR393309:GPR393338 GZN393309:GZN393338 HJJ393309:HJJ393338 HTF393309:HTF393338 IDB393309:IDB393338 IMX393309:IMX393338 IWT393309:IWT393338 JGP393309:JGP393338 JQL393309:JQL393338 KAH393309:KAH393338 KKD393309:KKD393338 KTZ393309:KTZ393338 LDV393309:LDV393338 LNR393309:LNR393338 LXN393309:LXN393338 MHJ393309:MHJ393338 MRF393309:MRF393338 NBB393309:NBB393338 NKX393309:NKX393338 NUT393309:NUT393338 OEP393309:OEP393338 OOL393309:OOL393338 OYH393309:OYH393338 PID393309:PID393338 PRZ393309:PRZ393338 QBV393309:QBV393338 QLR393309:QLR393338 QVN393309:QVN393338 RFJ393309:RFJ393338 RPF393309:RPF393338 RZB393309:RZB393338 SIX393309:SIX393338 SST393309:SST393338 TCP393309:TCP393338 TML393309:TML393338 TWH393309:TWH393338 UGD393309:UGD393338 UPZ393309:UPZ393338 UZV393309:UZV393338 VJR393309:VJR393338 VTN393309:VTN393338 WDJ393309:WDJ393338 WNF393309:WNF393338 WXB393309:WXB393338 KP458845:KP458874 UL458845:UL458874 AEH458845:AEH458874 AOD458845:AOD458874 AXZ458845:AXZ458874 BHV458845:BHV458874 BRR458845:BRR458874 CBN458845:CBN458874 CLJ458845:CLJ458874 CVF458845:CVF458874 DFB458845:DFB458874 DOX458845:DOX458874 DYT458845:DYT458874 EIP458845:EIP458874 ESL458845:ESL458874 FCH458845:FCH458874 FMD458845:FMD458874 FVZ458845:FVZ458874 GFV458845:GFV458874 GPR458845:GPR458874 GZN458845:GZN458874 HJJ458845:HJJ458874 HTF458845:HTF458874 IDB458845:IDB458874 IMX458845:IMX458874 IWT458845:IWT458874 JGP458845:JGP458874 JQL458845:JQL458874 KAH458845:KAH458874 KKD458845:KKD458874 KTZ458845:KTZ458874 LDV458845:LDV458874 LNR458845:LNR458874 LXN458845:LXN458874 MHJ458845:MHJ458874 MRF458845:MRF458874 NBB458845:NBB458874 NKX458845:NKX458874 NUT458845:NUT458874 OEP458845:OEP458874 OOL458845:OOL458874 OYH458845:OYH458874 PID458845:PID458874 PRZ458845:PRZ458874 QBV458845:QBV458874 QLR458845:QLR458874 QVN458845:QVN458874 RFJ458845:RFJ458874 RPF458845:RPF458874 RZB458845:RZB458874 SIX458845:SIX458874 SST458845:SST458874 TCP458845:TCP458874 TML458845:TML458874 TWH458845:TWH458874 UGD458845:UGD458874 UPZ458845:UPZ458874 UZV458845:UZV458874 VJR458845:VJR458874 VTN458845:VTN458874 WDJ458845:WDJ458874 WNF458845:WNF458874 WXB458845:WXB458874 KP524381:KP524410 UL524381:UL524410 AEH524381:AEH524410 AOD524381:AOD524410 AXZ524381:AXZ524410 BHV524381:BHV524410 BRR524381:BRR524410 CBN524381:CBN524410 CLJ524381:CLJ524410 CVF524381:CVF524410 DFB524381:DFB524410 DOX524381:DOX524410 DYT524381:DYT524410 EIP524381:EIP524410 ESL524381:ESL524410 FCH524381:FCH524410 FMD524381:FMD524410 FVZ524381:FVZ524410 GFV524381:GFV524410 GPR524381:GPR524410 GZN524381:GZN524410 HJJ524381:HJJ524410 HTF524381:HTF524410 IDB524381:IDB524410 IMX524381:IMX524410 IWT524381:IWT524410 JGP524381:JGP524410 JQL524381:JQL524410 KAH524381:KAH524410 KKD524381:KKD524410 KTZ524381:KTZ524410 LDV524381:LDV524410 LNR524381:LNR524410 LXN524381:LXN524410 MHJ524381:MHJ524410 MRF524381:MRF524410 NBB524381:NBB524410 NKX524381:NKX524410 NUT524381:NUT524410 OEP524381:OEP524410 OOL524381:OOL524410 OYH524381:OYH524410 PID524381:PID524410 PRZ524381:PRZ524410 QBV524381:QBV524410 QLR524381:QLR524410 QVN524381:QVN524410 RFJ524381:RFJ524410 RPF524381:RPF524410 RZB524381:RZB524410 SIX524381:SIX524410 SST524381:SST524410 TCP524381:TCP524410 TML524381:TML524410 TWH524381:TWH524410 UGD524381:UGD524410 UPZ524381:UPZ524410 UZV524381:UZV524410 VJR524381:VJR524410 VTN524381:VTN524410 WDJ524381:WDJ524410 WNF524381:WNF524410 WXB524381:WXB524410 KP589917:KP589946 UL589917:UL589946 AEH589917:AEH589946 AOD589917:AOD589946 AXZ589917:AXZ589946 BHV589917:BHV589946 BRR589917:BRR589946 CBN589917:CBN589946 CLJ589917:CLJ589946 CVF589917:CVF589946 DFB589917:DFB589946 DOX589917:DOX589946 DYT589917:DYT589946 EIP589917:EIP589946 ESL589917:ESL589946 FCH589917:FCH589946 FMD589917:FMD589946 FVZ589917:FVZ589946 GFV589917:GFV589946 GPR589917:GPR589946 GZN589917:GZN589946 HJJ589917:HJJ589946 HTF589917:HTF589946 IDB589917:IDB589946 IMX589917:IMX589946 IWT589917:IWT589946 JGP589917:JGP589946 JQL589917:JQL589946 KAH589917:KAH589946 KKD589917:KKD589946 KTZ589917:KTZ589946 LDV589917:LDV589946 LNR589917:LNR589946 LXN589917:LXN589946 MHJ589917:MHJ589946 MRF589917:MRF589946 NBB589917:NBB589946 NKX589917:NKX589946 NUT589917:NUT589946 OEP589917:OEP589946 OOL589917:OOL589946 OYH589917:OYH589946 PID589917:PID589946 PRZ589917:PRZ589946 QBV589917:QBV589946 QLR589917:QLR589946 QVN589917:QVN589946 RFJ589917:RFJ589946 RPF589917:RPF589946 RZB589917:RZB589946 SIX589917:SIX589946 SST589917:SST589946 TCP589917:TCP589946 TML589917:TML589946 TWH589917:TWH589946 UGD589917:UGD589946 UPZ589917:UPZ589946 UZV589917:UZV589946 VJR589917:VJR589946 VTN589917:VTN589946 WDJ589917:WDJ589946 WNF589917:WNF589946 WXB589917:WXB589946 KP655453:KP655482 UL655453:UL655482 AEH655453:AEH655482 AOD655453:AOD655482 AXZ655453:AXZ655482 BHV655453:BHV655482 BRR655453:BRR655482 CBN655453:CBN655482 CLJ655453:CLJ655482 CVF655453:CVF655482 DFB655453:DFB655482 DOX655453:DOX655482 DYT655453:DYT655482 EIP655453:EIP655482 ESL655453:ESL655482 FCH655453:FCH655482 FMD655453:FMD655482 FVZ655453:FVZ655482 GFV655453:GFV655482 GPR655453:GPR655482 GZN655453:GZN655482 HJJ655453:HJJ655482 HTF655453:HTF655482 IDB655453:IDB655482 IMX655453:IMX655482 IWT655453:IWT655482 JGP655453:JGP655482 JQL655453:JQL655482 KAH655453:KAH655482 KKD655453:KKD655482 KTZ655453:KTZ655482 LDV655453:LDV655482 LNR655453:LNR655482 LXN655453:LXN655482 MHJ655453:MHJ655482 MRF655453:MRF655482 NBB655453:NBB655482 NKX655453:NKX655482 NUT655453:NUT655482 OEP655453:OEP655482 OOL655453:OOL655482 OYH655453:OYH655482 PID655453:PID655482 PRZ655453:PRZ655482 QBV655453:QBV655482 QLR655453:QLR655482 QVN655453:QVN655482 RFJ655453:RFJ655482 RPF655453:RPF655482 RZB655453:RZB655482 SIX655453:SIX655482 SST655453:SST655482 TCP655453:TCP655482 TML655453:TML655482 TWH655453:TWH655482 UGD655453:UGD655482 UPZ655453:UPZ655482 UZV655453:UZV655482 VJR655453:VJR655482 VTN655453:VTN655482 WDJ655453:WDJ655482 WNF655453:WNF655482 WXB655453:WXB655482 KP720989:KP721018 UL720989:UL721018 AEH720989:AEH721018 AOD720989:AOD721018 AXZ720989:AXZ721018 BHV720989:BHV721018 BRR720989:BRR721018 CBN720989:CBN721018 CLJ720989:CLJ721018 CVF720989:CVF721018 DFB720989:DFB721018 DOX720989:DOX721018 DYT720989:DYT721018 EIP720989:EIP721018 ESL720989:ESL721018 FCH720989:FCH721018 FMD720989:FMD721018 FVZ720989:FVZ721018 GFV720989:GFV721018 GPR720989:GPR721018 GZN720989:GZN721018 HJJ720989:HJJ721018 HTF720989:HTF721018 IDB720989:IDB721018 IMX720989:IMX721018 IWT720989:IWT721018 JGP720989:JGP721018 JQL720989:JQL721018 KAH720989:KAH721018 KKD720989:KKD721018 KTZ720989:KTZ721018 LDV720989:LDV721018 LNR720989:LNR721018 LXN720989:LXN721018 MHJ720989:MHJ721018 MRF720989:MRF721018 NBB720989:NBB721018 NKX720989:NKX721018 NUT720989:NUT721018 OEP720989:OEP721018 OOL720989:OOL721018 OYH720989:OYH721018 PID720989:PID721018 PRZ720989:PRZ721018 QBV720989:QBV721018 QLR720989:QLR721018 QVN720989:QVN721018 RFJ720989:RFJ721018 RPF720989:RPF721018 RZB720989:RZB721018 SIX720989:SIX721018 SST720989:SST721018 TCP720989:TCP721018 TML720989:TML721018 TWH720989:TWH721018 UGD720989:UGD721018 UPZ720989:UPZ721018 UZV720989:UZV721018 VJR720989:VJR721018 VTN720989:VTN721018 WDJ720989:WDJ721018 WNF720989:WNF721018 WXB720989:WXB721018 KP786525:KP786554 UL786525:UL786554 AEH786525:AEH786554 AOD786525:AOD786554 AXZ786525:AXZ786554 BHV786525:BHV786554 BRR786525:BRR786554 CBN786525:CBN786554 CLJ786525:CLJ786554 CVF786525:CVF786554 DFB786525:DFB786554 DOX786525:DOX786554 DYT786525:DYT786554 EIP786525:EIP786554 ESL786525:ESL786554 FCH786525:FCH786554 FMD786525:FMD786554 FVZ786525:FVZ786554 GFV786525:GFV786554 GPR786525:GPR786554 GZN786525:GZN786554 HJJ786525:HJJ786554 HTF786525:HTF786554 IDB786525:IDB786554 IMX786525:IMX786554 IWT786525:IWT786554 JGP786525:JGP786554 JQL786525:JQL786554 KAH786525:KAH786554 KKD786525:KKD786554 KTZ786525:KTZ786554 LDV786525:LDV786554 LNR786525:LNR786554 LXN786525:LXN786554 MHJ786525:MHJ786554 MRF786525:MRF786554 NBB786525:NBB786554 NKX786525:NKX786554 NUT786525:NUT786554 OEP786525:OEP786554 OOL786525:OOL786554 OYH786525:OYH786554 PID786525:PID786554 PRZ786525:PRZ786554 QBV786525:QBV786554 QLR786525:QLR786554 QVN786525:QVN786554 RFJ786525:RFJ786554 RPF786525:RPF786554 RZB786525:RZB786554 SIX786525:SIX786554 SST786525:SST786554 TCP786525:TCP786554 TML786525:TML786554 TWH786525:TWH786554 UGD786525:UGD786554 UPZ786525:UPZ786554 UZV786525:UZV786554 VJR786525:VJR786554 VTN786525:VTN786554 WDJ786525:WDJ786554 WNF786525:WNF786554 WXB786525:WXB786554 KP852061:KP852090 UL852061:UL852090 AEH852061:AEH852090 AOD852061:AOD852090 AXZ852061:AXZ852090 BHV852061:BHV852090 BRR852061:BRR852090 CBN852061:CBN852090 CLJ852061:CLJ852090 CVF852061:CVF852090 DFB852061:DFB852090 DOX852061:DOX852090 DYT852061:DYT852090 EIP852061:EIP852090 ESL852061:ESL852090 FCH852061:FCH852090 FMD852061:FMD852090 FVZ852061:FVZ852090 GFV852061:GFV852090 GPR852061:GPR852090 GZN852061:GZN852090 HJJ852061:HJJ852090 HTF852061:HTF852090 IDB852061:IDB852090 IMX852061:IMX852090 IWT852061:IWT852090 JGP852061:JGP852090 JQL852061:JQL852090 KAH852061:KAH852090 KKD852061:KKD852090 KTZ852061:KTZ852090 LDV852061:LDV852090 LNR852061:LNR852090 LXN852061:LXN852090 MHJ852061:MHJ852090 MRF852061:MRF852090 NBB852061:NBB852090 NKX852061:NKX852090 NUT852061:NUT852090 OEP852061:OEP852090 OOL852061:OOL852090 OYH852061:OYH852090 PID852061:PID852090 PRZ852061:PRZ852090 QBV852061:QBV852090 QLR852061:QLR852090 QVN852061:QVN852090 RFJ852061:RFJ852090 RPF852061:RPF852090 RZB852061:RZB852090 SIX852061:SIX852090 SST852061:SST852090 TCP852061:TCP852090 TML852061:TML852090 TWH852061:TWH852090 UGD852061:UGD852090 UPZ852061:UPZ852090 UZV852061:UZV852090 VJR852061:VJR852090 VTN852061:VTN852090 WDJ852061:WDJ852090 WNF852061:WNF852090 WXB852061:WXB852090 KP917597:KP917626 UL917597:UL917626 AEH917597:AEH917626 AOD917597:AOD917626 AXZ917597:AXZ917626 BHV917597:BHV917626 BRR917597:BRR917626 CBN917597:CBN917626 CLJ917597:CLJ917626 CVF917597:CVF917626 DFB917597:DFB917626 DOX917597:DOX917626 DYT917597:DYT917626 EIP917597:EIP917626 ESL917597:ESL917626 FCH917597:FCH917626 FMD917597:FMD917626 FVZ917597:FVZ917626 GFV917597:GFV917626 GPR917597:GPR917626 GZN917597:GZN917626 HJJ917597:HJJ917626 HTF917597:HTF917626 IDB917597:IDB917626 IMX917597:IMX917626 IWT917597:IWT917626 JGP917597:JGP917626 JQL917597:JQL917626 KAH917597:KAH917626 KKD917597:KKD917626 KTZ917597:KTZ917626 LDV917597:LDV917626 LNR917597:LNR917626 LXN917597:LXN917626 MHJ917597:MHJ917626 MRF917597:MRF917626 NBB917597:NBB917626 NKX917597:NKX917626 NUT917597:NUT917626 OEP917597:OEP917626 OOL917597:OOL917626 OYH917597:OYH917626 PID917597:PID917626 PRZ917597:PRZ917626 QBV917597:QBV917626 QLR917597:QLR917626 QVN917597:QVN917626 RFJ917597:RFJ917626 RPF917597:RPF917626 RZB917597:RZB917626 SIX917597:SIX917626 SST917597:SST917626 TCP917597:TCP917626 TML917597:TML917626 TWH917597:TWH917626 UGD917597:UGD917626 UPZ917597:UPZ917626 UZV917597:UZV917626 VJR917597:VJR917626 VTN917597:VTN917626 WDJ917597:WDJ917626 WNF917597:WNF917626 WXB917597:WXB917626 WNF983133:WNF983162 KP983133:KP983162 UL983133:UL983162 AEH983133:AEH983162 AOD983133:AOD983162 AXZ983133:AXZ983162 BHV983133:BHV983162 BRR983133:BRR983162 CBN983133:CBN983162 CLJ983133:CLJ983162 CVF983133:CVF983162 DFB983133:DFB983162 DOX983133:DOX983162 DYT983133:DYT983162 EIP983133:EIP983162 ESL983133:ESL983162 FCH983133:FCH983162 FMD983133:FMD983162 FVZ983133:FVZ983162 GFV983133:GFV983162 GPR983133:GPR983162 GZN983133:GZN983162 HJJ983133:HJJ983162 HTF983133:HTF983162 IDB983133:IDB983162 IMX983133:IMX983162 IWT983133:IWT983162 JGP983133:JGP983162 JQL983133:JQL983162 KAH983133:KAH983162 KKD983133:KKD983162 KTZ983133:KTZ983162 LDV983133:LDV983162 LNR983133:LNR983162 LXN983133:LXN983162 MHJ983133:MHJ983162 MRF983133:MRF983162 NBB983133:NBB983162 NKX983133:NKX983162 NUT983133:NUT983162 OEP983133:OEP983162 OOL983133:OOL983162 OYH983133:OYH983162 PID983133:PID983162 PRZ983133:PRZ983162 QBV983133:QBV983162 QLR983133:QLR983162 QVN983133:QVN983162 RFJ983133:RFJ983162 RPF983133:RPF983162 RZB983133:RZB983162 SIX983133:SIX983162 SST983133:SST983162 TCP983133:TCP983162 TML983133:TML983162 TWH983133:TWH983162 UGD983133:UGD983162 UPZ983133:UPZ983162 UZV983133:UZV983162 VJR983133:VJR983162 VTN983133:VTN983162 WDJ983133:WDJ983162" xr:uid="{8F8B617F-F78D-4D71-B394-3E6D8022CFE5}">
      <formula1>#REF!</formula1>
    </dataValidation>
    <dataValidation type="list" allowBlank="1" showInputMessage="1" showErrorMessage="1" errorTitle="再入力" error="リストから選択願います。" promptTitle="参加賞選択" prompt="リストから選択願います。_x000a_" sqref="WXC983133:WXC983162 WNG983133:WNG983162 KQ65629:KQ65658 UM65629:UM65658 AEI65629:AEI65658 AOE65629:AOE65658 AYA65629:AYA65658 BHW65629:BHW65658 BRS65629:BRS65658 CBO65629:CBO65658 CLK65629:CLK65658 CVG65629:CVG65658 DFC65629:DFC65658 DOY65629:DOY65658 DYU65629:DYU65658 EIQ65629:EIQ65658 ESM65629:ESM65658 FCI65629:FCI65658 FME65629:FME65658 FWA65629:FWA65658 GFW65629:GFW65658 GPS65629:GPS65658 GZO65629:GZO65658 HJK65629:HJK65658 HTG65629:HTG65658 IDC65629:IDC65658 IMY65629:IMY65658 IWU65629:IWU65658 JGQ65629:JGQ65658 JQM65629:JQM65658 KAI65629:KAI65658 KKE65629:KKE65658 KUA65629:KUA65658 LDW65629:LDW65658 LNS65629:LNS65658 LXO65629:LXO65658 MHK65629:MHK65658 MRG65629:MRG65658 NBC65629:NBC65658 NKY65629:NKY65658 NUU65629:NUU65658 OEQ65629:OEQ65658 OOM65629:OOM65658 OYI65629:OYI65658 PIE65629:PIE65658 PSA65629:PSA65658 QBW65629:QBW65658 QLS65629:QLS65658 QVO65629:QVO65658 RFK65629:RFK65658 RPG65629:RPG65658 RZC65629:RZC65658 SIY65629:SIY65658 SSU65629:SSU65658 TCQ65629:TCQ65658 TMM65629:TMM65658 TWI65629:TWI65658 UGE65629:UGE65658 UQA65629:UQA65658 UZW65629:UZW65658 VJS65629:VJS65658 VTO65629:VTO65658 WDK65629:WDK65658 WNG65629:WNG65658 WXC65629:WXC65658 KQ131165:KQ131194 UM131165:UM131194 AEI131165:AEI131194 AOE131165:AOE131194 AYA131165:AYA131194 BHW131165:BHW131194 BRS131165:BRS131194 CBO131165:CBO131194 CLK131165:CLK131194 CVG131165:CVG131194 DFC131165:DFC131194 DOY131165:DOY131194 DYU131165:DYU131194 EIQ131165:EIQ131194 ESM131165:ESM131194 FCI131165:FCI131194 FME131165:FME131194 FWA131165:FWA131194 GFW131165:GFW131194 GPS131165:GPS131194 GZO131165:GZO131194 HJK131165:HJK131194 HTG131165:HTG131194 IDC131165:IDC131194 IMY131165:IMY131194 IWU131165:IWU131194 JGQ131165:JGQ131194 JQM131165:JQM131194 KAI131165:KAI131194 KKE131165:KKE131194 KUA131165:KUA131194 LDW131165:LDW131194 LNS131165:LNS131194 LXO131165:LXO131194 MHK131165:MHK131194 MRG131165:MRG131194 NBC131165:NBC131194 NKY131165:NKY131194 NUU131165:NUU131194 OEQ131165:OEQ131194 OOM131165:OOM131194 OYI131165:OYI131194 PIE131165:PIE131194 PSA131165:PSA131194 QBW131165:QBW131194 QLS131165:QLS131194 QVO131165:QVO131194 RFK131165:RFK131194 RPG131165:RPG131194 RZC131165:RZC131194 SIY131165:SIY131194 SSU131165:SSU131194 TCQ131165:TCQ131194 TMM131165:TMM131194 TWI131165:TWI131194 UGE131165:UGE131194 UQA131165:UQA131194 UZW131165:UZW131194 VJS131165:VJS131194 VTO131165:VTO131194 WDK131165:WDK131194 WNG131165:WNG131194 WXC131165:WXC131194 KQ196701:KQ196730 UM196701:UM196730 AEI196701:AEI196730 AOE196701:AOE196730 AYA196701:AYA196730 BHW196701:BHW196730 BRS196701:BRS196730 CBO196701:CBO196730 CLK196701:CLK196730 CVG196701:CVG196730 DFC196701:DFC196730 DOY196701:DOY196730 DYU196701:DYU196730 EIQ196701:EIQ196730 ESM196701:ESM196730 FCI196701:FCI196730 FME196701:FME196730 FWA196701:FWA196730 GFW196701:GFW196730 GPS196701:GPS196730 GZO196701:GZO196730 HJK196701:HJK196730 HTG196701:HTG196730 IDC196701:IDC196730 IMY196701:IMY196730 IWU196701:IWU196730 JGQ196701:JGQ196730 JQM196701:JQM196730 KAI196701:KAI196730 KKE196701:KKE196730 KUA196701:KUA196730 LDW196701:LDW196730 LNS196701:LNS196730 LXO196701:LXO196730 MHK196701:MHK196730 MRG196701:MRG196730 NBC196701:NBC196730 NKY196701:NKY196730 NUU196701:NUU196730 OEQ196701:OEQ196730 OOM196701:OOM196730 OYI196701:OYI196730 PIE196701:PIE196730 PSA196701:PSA196730 QBW196701:QBW196730 QLS196701:QLS196730 QVO196701:QVO196730 RFK196701:RFK196730 RPG196701:RPG196730 RZC196701:RZC196730 SIY196701:SIY196730 SSU196701:SSU196730 TCQ196701:TCQ196730 TMM196701:TMM196730 TWI196701:TWI196730 UGE196701:UGE196730 UQA196701:UQA196730 UZW196701:UZW196730 VJS196701:VJS196730 VTO196701:VTO196730 WDK196701:WDK196730 WNG196701:WNG196730 WXC196701:WXC196730 KQ262237:KQ262266 UM262237:UM262266 AEI262237:AEI262266 AOE262237:AOE262266 AYA262237:AYA262266 BHW262237:BHW262266 BRS262237:BRS262266 CBO262237:CBO262266 CLK262237:CLK262266 CVG262237:CVG262266 DFC262237:DFC262266 DOY262237:DOY262266 DYU262237:DYU262266 EIQ262237:EIQ262266 ESM262237:ESM262266 FCI262237:FCI262266 FME262237:FME262266 FWA262237:FWA262266 GFW262237:GFW262266 GPS262237:GPS262266 GZO262237:GZO262266 HJK262237:HJK262266 HTG262237:HTG262266 IDC262237:IDC262266 IMY262237:IMY262266 IWU262237:IWU262266 JGQ262237:JGQ262266 JQM262237:JQM262266 KAI262237:KAI262266 KKE262237:KKE262266 KUA262237:KUA262266 LDW262237:LDW262266 LNS262237:LNS262266 LXO262237:LXO262266 MHK262237:MHK262266 MRG262237:MRG262266 NBC262237:NBC262266 NKY262237:NKY262266 NUU262237:NUU262266 OEQ262237:OEQ262266 OOM262237:OOM262266 OYI262237:OYI262266 PIE262237:PIE262266 PSA262237:PSA262266 QBW262237:QBW262266 QLS262237:QLS262266 QVO262237:QVO262266 RFK262237:RFK262266 RPG262237:RPG262266 RZC262237:RZC262266 SIY262237:SIY262266 SSU262237:SSU262266 TCQ262237:TCQ262266 TMM262237:TMM262266 TWI262237:TWI262266 UGE262237:UGE262266 UQA262237:UQA262266 UZW262237:UZW262266 VJS262237:VJS262266 VTO262237:VTO262266 WDK262237:WDK262266 WNG262237:WNG262266 WXC262237:WXC262266 KQ327773:KQ327802 UM327773:UM327802 AEI327773:AEI327802 AOE327773:AOE327802 AYA327773:AYA327802 BHW327773:BHW327802 BRS327773:BRS327802 CBO327773:CBO327802 CLK327773:CLK327802 CVG327773:CVG327802 DFC327773:DFC327802 DOY327773:DOY327802 DYU327773:DYU327802 EIQ327773:EIQ327802 ESM327773:ESM327802 FCI327773:FCI327802 FME327773:FME327802 FWA327773:FWA327802 GFW327773:GFW327802 GPS327773:GPS327802 GZO327773:GZO327802 HJK327773:HJK327802 HTG327773:HTG327802 IDC327773:IDC327802 IMY327773:IMY327802 IWU327773:IWU327802 JGQ327773:JGQ327802 JQM327773:JQM327802 KAI327773:KAI327802 KKE327773:KKE327802 KUA327773:KUA327802 LDW327773:LDW327802 LNS327773:LNS327802 LXO327773:LXO327802 MHK327773:MHK327802 MRG327773:MRG327802 NBC327773:NBC327802 NKY327773:NKY327802 NUU327773:NUU327802 OEQ327773:OEQ327802 OOM327773:OOM327802 OYI327773:OYI327802 PIE327773:PIE327802 PSA327773:PSA327802 QBW327773:QBW327802 QLS327773:QLS327802 QVO327773:QVO327802 RFK327773:RFK327802 RPG327773:RPG327802 RZC327773:RZC327802 SIY327773:SIY327802 SSU327773:SSU327802 TCQ327773:TCQ327802 TMM327773:TMM327802 TWI327773:TWI327802 UGE327773:UGE327802 UQA327773:UQA327802 UZW327773:UZW327802 VJS327773:VJS327802 VTO327773:VTO327802 WDK327773:WDK327802 WNG327773:WNG327802 WXC327773:WXC327802 KQ393309:KQ393338 UM393309:UM393338 AEI393309:AEI393338 AOE393309:AOE393338 AYA393309:AYA393338 BHW393309:BHW393338 BRS393309:BRS393338 CBO393309:CBO393338 CLK393309:CLK393338 CVG393309:CVG393338 DFC393309:DFC393338 DOY393309:DOY393338 DYU393309:DYU393338 EIQ393309:EIQ393338 ESM393309:ESM393338 FCI393309:FCI393338 FME393309:FME393338 FWA393309:FWA393338 GFW393309:GFW393338 GPS393309:GPS393338 GZO393309:GZO393338 HJK393309:HJK393338 HTG393309:HTG393338 IDC393309:IDC393338 IMY393309:IMY393338 IWU393309:IWU393338 JGQ393309:JGQ393338 JQM393309:JQM393338 KAI393309:KAI393338 KKE393309:KKE393338 KUA393309:KUA393338 LDW393309:LDW393338 LNS393309:LNS393338 LXO393309:LXO393338 MHK393309:MHK393338 MRG393309:MRG393338 NBC393309:NBC393338 NKY393309:NKY393338 NUU393309:NUU393338 OEQ393309:OEQ393338 OOM393309:OOM393338 OYI393309:OYI393338 PIE393309:PIE393338 PSA393309:PSA393338 QBW393309:QBW393338 QLS393309:QLS393338 QVO393309:QVO393338 RFK393309:RFK393338 RPG393309:RPG393338 RZC393309:RZC393338 SIY393309:SIY393338 SSU393309:SSU393338 TCQ393309:TCQ393338 TMM393309:TMM393338 TWI393309:TWI393338 UGE393309:UGE393338 UQA393309:UQA393338 UZW393309:UZW393338 VJS393309:VJS393338 VTO393309:VTO393338 WDK393309:WDK393338 WNG393309:WNG393338 WXC393309:WXC393338 KQ458845:KQ458874 UM458845:UM458874 AEI458845:AEI458874 AOE458845:AOE458874 AYA458845:AYA458874 BHW458845:BHW458874 BRS458845:BRS458874 CBO458845:CBO458874 CLK458845:CLK458874 CVG458845:CVG458874 DFC458845:DFC458874 DOY458845:DOY458874 DYU458845:DYU458874 EIQ458845:EIQ458874 ESM458845:ESM458874 FCI458845:FCI458874 FME458845:FME458874 FWA458845:FWA458874 GFW458845:GFW458874 GPS458845:GPS458874 GZO458845:GZO458874 HJK458845:HJK458874 HTG458845:HTG458874 IDC458845:IDC458874 IMY458845:IMY458874 IWU458845:IWU458874 JGQ458845:JGQ458874 JQM458845:JQM458874 KAI458845:KAI458874 KKE458845:KKE458874 KUA458845:KUA458874 LDW458845:LDW458874 LNS458845:LNS458874 LXO458845:LXO458874 MHK458845:MHK458874 MRG458845:MRG458874 NBC458845:NBC458874 NKY458845:NKY458874 NUU458845:NUU458874 OEQ458845:OEQ458874 OOM458845:OOM458874 OYI458845:OYI458874 PIE458845:PIE458874 PSA458845:PSA458874 QBW458845:QBW458874 QLS458845:QLS458874 QVO458845:QVO458874 RFK458845:RFK458874 RPG458845:RPG458874 RZC458845:RZC458874 SIY458845:SIY458874 SSU458845:SSU458874 TCQ458845:TCQ458874 TMM458845:TMM458874 TWI458845:TWI458874 UGE458845:UGE458874 UQA458845:UQA458874 UZW458845:UZW458874 VJS458845:VJS458874 VTO458845:VTO458874 WDK458845:WDK458874 WNG458845:WNG458874 WXC458845:WXC458874 KQ524381:KQ524410 UM524381:UM524410 AEI524381:AEI524410 AOE524381:AOE524410 AYA524381:AYA524410 BHW524381:BHW524410 BRS524381:BRS524410 CBO524381:CBO524410 CLK524381:CLK524410 CVG524381:CVG524410 DFC524381:DFC524410 DOY524381:DOY524410 DYU524381:DYU524410 EIQ524381:EIQ524410 ESM524381:ESM524410 FCI524381:FCI524410 FME524381:FME524410 FWA524381:FWA524410 GFW524381:GFW524410 GPS524381:GPS524410 GZO524381:GZO524410 HJK524381:HJK524410 HTG524381:HTG524410 IDC524381:IDC524410 IMY524381:IMY524410 IWU524381:IWU524410 JGQ524381:JGQ524410 JQM524381:JQM524410 KAI524381:KAI524410 KKE524381:KKE524410 KUA524381:KUA524410 LDW524381:LDW524410 LNS524381:LNS524410 LXO524381:LXO524410 MHK524381:MHK524410 MRG524381:MRG524410 NBC524381:NBC524410 NKY524381:NKY524410 NUU524381:NUU524410 OEQ524381:OEQ524410 OOM524381:OOM524410 OYI524381:OYI524410 PIE524381:PIE524410 PSA524381:PSA524410 QBW524381:QBW524410 QLS524381:QLS524410 QVO524381:QVO524410 RFK524381:RFK524410 RPG524381:RPG524410 RZC524381:RZC524410 SIY524381:SIY524410 SSU524381:SSU524410 TCQ524381:TCQ524410 TMM524381:TMM524410 TWI524381:TWI524410 UGE524381:UGE524410 UQA524381:UQA524410 UZW524381:UZW524410 VJS524381:VJS524410 VTO524381:VTO524410 WDK524381:WDK524410 WNG524381:WNG524410 WXC524381:WXC524410 KQ589917:KQ589946 UM589917:UM589946 AEI589917:AEI589946 AOE589917:AOE589946 AYA589917:AYA589946 BHW589917:BHW589946 BRS589917:BRS589946 CBO589917:CBO589946 CLK589917:CLK589946 CVG589917:CVG589946 DFC589917:DFC589946 DOY589917:DOY589946 DYU589917:DYU589946 EIQ589917:EIQ589946 ESM589917:ESM589946 FCI589917:FCI589946 FME589917:FME589946 FWA589917:FWA589946 GFW589917:GFW589946 GPS589917:GPS589946 GZO589917:GZO589946 HJK589917:HJK589946 HTG589917:HTG589946 IDC589917:IDC589946 IMY589917:IMY589946 IWU589917:IWU589946 JGQ589917:JGQ589946 JQM589917:JQM589946 KAI589917:KAI589946 KKE589917:KKE589946 KUA589917:KUA589946 LDW589917:LDW589946 LNS589917:LNS589946 LXO589917:LXO589946 MHK589917:MHK589946 MRG589917:MRG589946 NBC589917:NBC589946 NKY589917:NKY589946 NUU589917:NUU589946 OEQ589917:OEQ589946 OOM589917:OOM589946 OYI589917:OYI589946 PIE589917:PIE589946 PSA589917:PSA589946 QBW589917:QBW589946 QLS589917:QLS589946 QVO589917:QVO589946 RFK589917:RFK589946 RPG589917:RPG589946 RZC589917:RZC589946 SIY589917:SIY589946 SSU589917:SSU589946 TCQ589917:TCQ589946 TMM589917:TMM589946 TWI589917:TWI589946 UGE589917:UGE589946 UQA589917:UQA589946 UZW589917:UZW589946 VJS589917:VJS589946 VTO589917:VTO589946 WDK589917:WDK589946 WNG589917:WNG589946 WXC589917:WXC589946 KQ655453:KQ655482 UM655453:UM655482 AEI655453:AEI655482 AOE655453:AOE655482 AYA655453:AYA655482 BHW655453:BHW655482 BRS655453:BRS655482 CBO655453:CBO655482 CLK655453:CLK655482 CVG655453:CVG655482 DFC655453:DFC655482 DOY655453:DOY655482 DYU655453:DYU655482 EIQ655453:EIQ655482 ESM655453:ESM655482 FCI655453:FCI655482 FME655453:FME655482 FWA655453:FWA655482 GFW655453:GFW655482 GPS655453:GPS655482 GZO655453:GZO655482 HJK655453:HJK655482 HTG655453:HTG655482 IDC655453:IDC655482 IMY655453:IMY655482 IWU655453:IWU655482 JGQ655453:JGQ655482 JQM655453:JQM655482 KAI655453:KAI655482 KKE655453:KKE655482 KUA655453:KUA655482 LDW655453:LDW655482 LNS655453:LNS655482 LXO655453:LXO655482 MHK655453:MHK655482 MRG655453:MRG655482 NBC655453:NBC655482 NKY655453:NKY655482 NUU655453:NUU655482 OEQ655453:OEQ655482 OOM655453:OOM655482 OYI655453:OYI655482 PIE655453:PIE655482 PSA655453:PSA655482 QBW655453:QBW655482 QLS655453:QLS655482 QVO655453:QVO655482 RFK655453:RFK655482 RPG655453:RPG655482 RZC655453:RZC655482 SIY655453:SIY655482 SSU655453:SSU655482 TCQ655453:TCQ655482 TMM655453:TMM655482 TWI655453:TWI655482 UGE655453:UGE655482 UQA655453:UQA655482 UZW655453:UZW655482 VJS655453:VJS655482 VTO655453:VTO655482 WDK655453:WDK655482 WNG655453:WNG655482 WXC655453:WXC655482 KQ720989:KQ721018 UM720989:UM721018 AEI720989:AEI721018 AOE720989:AOE721018 AYA720989:AYA721018 BHW720989:BHW721018 BRS720989:BRS721018 CBO720989:CBO721018 CLK720989:CLK721018 CVG720989:CVG721018 DFC720989:DFC721018 DOY720989:DOY721018 DYU720989:DYU721018 EIQ720989:EIQ721018 ESM720989:ESM721018 FCI720989:FCI721018 FME720989:FME721018 FWA720989:FWA721018 GFW720989:GFW721018 GPS720989:GPS721018 GZO720989:GZO721018 HJK720989:HJK721018 HTG720989:HTG721018 IDC720989:IDC721018 IMY720989:IMY721018 IWU720989:IWU721018 JGQ720989:JGQ721018 JQM720989:JQM721018 KAI720989:KAI721018 KKE720989:KKE721018 KUA720989:KUA721018 LDW720989:LDW721018 LNS720989:LNS721018 LXO720989:LXO721018 MHK720989:MHK721018 MRG720989:MRG721018 NBC720989:NBC721018 NKY720989:NKY721018 NUU720989:NUU721018 OEQ720989:OEQ721018 OOM720989:OOM721018 OYI720989:OYI721018 PIE720989:PIE721018 PSA720989:PSA721018 QBW720989:QBW721018 QLS720989:QLS721018 QVO720989:QVO721018 RFK720989:RFK721018 RPG720989:RPG721018 RZC720989:RZC721018 SIY720989:SIY721018 SSU720989:SSU721018 TCQ720989:TCQ721018 TMM720989:TMM721018 TWI720989:TWI721018 UGE720989:UGE721018 UQA720989:UQA721018 UZW720989:UZW721018 VJS720989:VJS721018 VTO720989:VTO721018 WDK720989:WDK721018 WNG720989:WNG721018 WXC720989:WXC721018 KQ786525:KQ786554 UM786525:UM786554 AEI786525:AEI786554 AOE786525:AOE786554 AYA786525:AYA786554 BHW786525:BHW786554 BRS786525:BRS786554 CBO786525:CBO786554 CLK786525:CLK786554 CVG786525:CVG786554 DFC786525:DFC786554 DOY786525:DOY786554 DYU786525:DYU786554 EIQ786525:EIQ786554 ESM786525:ESM786554 FCI786525:FCI786554 FME786525:FME786554 FWA786525:FWA786554 GFW786525:GFW786554 GPS786525:GPS786554 GZO786525:GZO786554 HJK786525:HJK786554 HTG786525:HTG786554 IDC786525:IDC786554 IMY786525:IMY786554 IWU786525:IWU786554 JGQ786525:JGQ786554 JQM786525:JQM786554 KAI786525:KAI786554 KKE786525:KKE786554 KUA786525:KUA786554 LDW786525:LDW786554 LNS786525:LNS786554 LXO786525:LXO786554 MHK786525:MHK786554 MRG786525:MRG786554 NBC786525:NBC786554 NKY786525:NKY786554 NUU786525:NUU786554 OEQ786525:OEQ786554 OOM786525:OOM786554 OYI786525:OYI786554 PIE786525:PIE786554 PSA786525:PSA786554 QBW786525:QBW786554 QLS786525:QLS786554 QVO786525:QVO786554 RFK786525:RFK786554 RPG786525:RPG786554 RZC786525:RZC786554 SIY786525:SIY786554 SSU786525:SSU786554 TCQ786525:TCQ786554 TMM786525:TMM786554 TWI786525:TWI786554 UGE786525:UGE786554 UQA786525:UQA786554 UZW786525:UZW786554 VJS786525:VJS786554 VTO786525:VTO786554 WDK786525:WDK786554 WNG786525:WNG786554 WXC786525:WXC786554 KQ852061:KQ852090 UM852061:UM852090 AEI852061:AEI852090 AOE852061:AOE852090 AYA852061:AYA852090 BHW852061:BHW852090 BRS852061:BRS852090 CBO852061:CBO852090 CLK852061:CLK852090 CVG852061:CVG852090 DFC852061:DFC852090 DOY852061:DOY852090 DYU852061:DYU852090 EIQ852061:EIQ852090 ESM852061:ESM852090 FCI852061:FCI852090 FME852061:FME852090 FWA852061:FWA852090 GFW852061:GFW852090 GPS852061:GPS852090 GZO852061:GZO852090 HJK852061:HJK852090 HTG852061:HTG852090 IDC852061:IDC852090 IMY852061:IMY852090 IWU852061:IWU852090 JGQ852061:JGQ852090 JQM852061:JQM852090 KAI852061:KAI852090 KKE852061:KKE852090 KUA852061:KUA852090 LDW852061:LDW852090 LNS852061:LNS852090 LXO852061:LXO852090 MHK852061:MHK852090 MRG852061:MRG852090 NBC852061:NBC852090 NKY852061:NKY852090 NUU852061:NUU852090 OEQ852061:OEQ852090 OOM852061:OOM852090 OYI852061:OYI852090 PIE852061:PIE852090 PSA852061:PSA852090 QBW852061:QBW852090 QLS852061:QLS852090 QVO852061:QVO852090 RFK852061:RFK852090 RPG852061:RPG852090 RZC852061:RZC852090 SIY852061:SIY852090 SSU852061:SSU852090 TCQ852061:TCQ852090 TMM852061:TMM852090 TWI852061:TWI852090 UGE852061:UGE852090 UQA852061:UQA852090 UZW852061:UZW852090 VJS852061:VJS852090 VTO852061:VTO852090 WDK852061:WDK852090 WNG852061:WNG852090 WXC852061:WXC852090 KQ917597:KQ917626 UM917597:UM917626 AEI917597:AEI917626 AOE917597:AOE917626 AYA917597:AYA917626 BHW917597:BHW917626 BRS917597:BRS917626 CBO917597:CBO917626 CLK917597:CLK917626 CVG917597:CVG917626 DFC917597:DFC917626 DOY917597:DOY917626 DYU917597:DYU917626 EIQ917597:EIQ917626 ESM917597:ESM917626 FCI917597:FCI917626 FME917597:FME917626 FWA917597:FWA917626 GFW917597:GFW917626 GPS917597:GPS917626 GZO917597:GZO917626 HJK917597:HJK917626 HTG917597:HTG917626 IDC917597:IDC917626 IMY917597:IMY917626 IWU917597:IWU917626 JGQ917597:JGQ917626 JQM917597:JQM917626 KAI917597:KAI917626 KKE917597:KKE917626 KUA917597:KUA917626 LDW917597:LDW917626 LNS917597:LNS917626 LXO917597:LXO917626 MHK917597:MHK917626 MRG917597:MRG917626 NBC917597:NBC917626 NKY917597:NKY917626 NUU917597:NUU917626 OEQ917597:OEQ917626 OOM917597:OOM917626 OYI917597:OYI917626 PIE917597:PIE917626 PSA917597:PSA917626 QBW917597:QBW917626 QLS917597:QLS917626 QVO917597:QVO917626 RFK917597:RFK917626 RPG917597:RPG917626 RZC917597:RZC917626 SIY917597:SIY917626 SSU917597:SSU917626 TCQ917597:TCQ917626 TMM917597:TMM917626 TWI917597:TWI917626 UGE917597:UGE917626 UQA917597:UQA917626 UZW917597:UZW917626 VJS917597:VJS917626 VTO917597:VTO917626 WDK917597:WDK917626 WNG917597:WNG917626 WXC917597:WXC917626 KQ983133:KQ983162 UM983133:UM983162 AEI983133:AEI983162 AOE983133:AOE983162 AYA983133:AYA983162 BHW983133:BHW983162 BRS983133:BRS983162 CBO983133:CBO983162 CLK983133:CLK983162 CVG983133:CVG983162 DFC983133:DFC983162 DOY983133:DOY983162 DYU983133:DYU983162 EIQ983133:EIQ983162 ESM983133:ESM983162 FCI983133:FCI983162 FME983133:FME983162 FWA983133:FWA983162 GFW983133:GFW983162 GPS983133:GPS983162 GZO983133:GZO983162 HJK983133:HJK983162 HTG983133:HTG983162 IDC983133:IDC983162 IMY983133:IMY983162 IWU983133:IWU983162 JGQ983133:JGQ983162 JQM983133:JQM983162 KAI983133:KAI983162 KKE983133:KKE983162 KUA983133:KUA983162 LDW983133:LDW983162 LNS983133:LNS983162 LXO983133:LXO983162 MHK983133:MHK983162 MRG983133:MRG983162 NBC983133:NBC983162 NKY983133:NKY983162 NUU983133:NUU983162 OEQ983133:OEQ983162 OOM983133:OOM983162 OYI983133:OYI983162 PIE983133:PIE983162 PSA983133:PSA983162 QBW983133:QBW983162 QLS983133:QLS983162 QVO983133:QVO983162 RFK983133:RFK983162 RPG983133:RPG983162 RZC983133:RZC983162 SIY983133:SIY983162 SSU983133:SSU983162 TCQ983133:TCQ983162 TMM983133:TMM983162 TWI983133:TWI983162 UGE983133:UGE983162 UQA983133:UQA983162 UZW983133:UZW983162 VJS983133:VJS983162 VTO983133:VTO983162 WDK983133:WDK983162 WXB23:WXB122 WNF23:WNF122 WDJ23:WDJ122 VTN23:VTN122 VJR23:VJR122 UZV23:UZV122 UPZ23:UPZ122 UGD23:UGD122 TWH23:TWH122 TML23:TML122 TCP23:TCP122 SST23:SST122 SIX23:SIX122 RZB23:RZB122 RPF23:RPF122 RFJ23:RFJ122 QVN23:QVN122 QLR23:QLR122 QBV23:QBV122 PRZ23:PRZ122 PID23:PID122 OYH23:OYH122 OOL23:OOL122 OEP23:OEP122 NUT23:NUT122 NKX23:NKX122 NBB23:NBB122 MRF23:MRF122 MHJ23:MHJ122 LXN23:LXN122 LNR23:LNR122 LDV23:LDV122 KTZ23:KTZ122 KKD23:KKD122 KAH23:KAH122 JQL23:JQL122 JGP23:JGP122 IWT23:IWT122 IMX23:IMX122 IDB23:IDB122 HTF23:HTF122 HJJ23:HJJ122 GZN23:GZN122 GPR23:GPR122 GFV23:GFV122 FVZ23:FVZ122 FMD23:FMD122 FCH23:FCH122 ESL23:ESL122 EIP23:EIP122 DYT23:DYT122 DOX23:DOX122 DFB23:DFB122 CVF23:CVF122 CLJ23:CLJ122 CBN23:CBN122 BRR23:BRR122 BHV23:BHV122 AXZ23:AXZ122 AOD23:AOD122 AEH23:AEH122 UL23:UL122 KP23:KP122" xr:uid="{9FEA7442-1C2D-43A5-B6AB-627148BA72F3}">
      <formula1>#REF!</formula1>
    </dataValidation>
    <dataValidation type="list" allowBlank="1" showInputMessage="1" showErrorMessage="1" errorTitle="再入力" error="リストから選択願います。_x000a_" promptTitle="種目選択" prompt="リストから選択願います。" sqref="WWG983133:WWG983162 WMK983133:WMK983162 WCO983133:WCO983162 VSS983133:VSS983162 VIW983133:VIW983162 UZA983133:UZA983162 UPE983133:UPE983162 UFI983133:UFI983162 TVM983133:TVM983162 TLQ983133:TLQ983162 TBU983133:TBU983162 SRY983133:SRY983162 SIC983133:SIC983162 RYG983133:RYG983162 ROK983133:ROK983162 REO983133:REO983162 QUS983133:QUS983162 QKW983133:QKW983162 QBA983133:QBA983162 PRE983133:PRE983162 PHI983133:PHI983162 OXM983133:OXM983162 ONQ983133:ONQ983162 ODU983133:ODU983162 NTY983133:NTY983162 NKC983133:NKC983162 NAG983133:NAG983162 MQK983133:MQK983162 MGO983133:MGO983162 LWS983133:LWS983162 LMW983133:LMW983162 LDA983133:LDA983162 KTE983133:KTE983162 KJI983133:KJI983162 JZM983133:JZM983162 JPQ983133:JPQ983162 JFU983133:JFU983162 IVY983133:IVY983162 IMC983133:IMC983162 ICG983133:ICG983162 HSK983133:HSK983162 HIO983133:HIO983162 GYS983133:GYS983162 GOW983133:GOW983162 GFA983133:GFA983162 FVE983133:FVE983162 FLI983133:FLI983162 FBM983133:FBM983162 ERQ983133:ERQ983162 EHU983133:EHU983162 DXY983133:DXY983162 DOC983133:DOC983162 DEG983133:DEG983162 CUK983133:CUK983162 CKO983133:CKO983162 CAS983133:CAS983162 BQW983133:BQW983162 BHA983133:BHA983162 AXE983133:AXE983162 ANI983133:ANI983162 ADM983133:ADM983162 TQ983133:TQ983162 JU983133:JU983162 WWG917597:WWG917626 WMK917597:WMK917626 WCO917597:WCO917626 VSS917597:VSS917626 VIW917597:VIW917626 UZA917597:UZA917626 UPE917597:UPE917626 UFI917597:UFI917626 TVM917597:TVM917626 TLQ917597:TLQ917626 TBU917597:TBU917626 SRY917597:SRY917626 SIC917597:SIC917626 RYG917597:RYG917626 ROK917597:ROK917626 REO917597:REO917626 QUS917597:QUS917626 QKW917597:QKW917626 QBA917597:QBA917626 PRE917597:PRE917626 PHI917597:PHI917626 OXM917597:OXM917626 ONQ917597:ONQ917626 ODU917597:ODU917626 NTY917597:NTY917626 NKC917597:NKC917626 NAG917597:NAG917626 MQK917597:MQK917626 MGO917597:MGO917626 LWS917597:LWS917626 LMW917597:LMW917626 LDA917597:LDA917626 KTE917597:KTE917626 KJI917597:KJI917626 JZM917597:JZM917626 JPQ917597:JPQ917626 JFU917597:JFU917626 IVY917597:IVY917626 IMC917597:IMC917626 ICG917597:ICG917626 HSK917597:HSK917626 HIO917597:HIO917626 GYS917597:GYS917626 GOW917597:GOW917626 GFA917597:GFA917626 FVE917597:FVE917626 FLI917597:FLI917626 FBM917597:FBM917626 ERQ917597:ERQ917626 EHU917597:EHU917626 DXY917597:DXY917626 DOC917597:DOC917626 DEG917597:DEG917626 CUK917597:CUK917626 CKO917597:CKO917626 CAS917597:CAS917626 BQW917597:BQW917626 BHA917597:BHA917626 AXE917597:AXE917626 ANI917597:ANI917626 ADM917597:ADM917626 TQ917597:TQ917626 JU917597:JU917626 WWG852061:WWG852090 WMK852061:WMK852090 WCO852061:WCO852090 VSS852061:VSS852090 VIW852061:VIW852090 UZA852061:UZA852090 UPE852061:UPE852090 UFI852061:UFI852090 TVM852061:TVM852090 TLQ852061:TLQ852090 TBU852061:TBU852090 SRY852061:SRY852090 SIC852061:SIC852090 RYG852061:RYG852090 ROK852061:ROK852090 REO852061:REO852090 QUS852061:QUS852090 QKW852061:QKW852090 QBA852061:QBA852090 PRE852061:PRE852090 PHI852061:PHI852090 OXM852061:OXM852090 ONQ852061:ONQ852090 ODU852061:ODU852090 NTY852061:NTY852090 NKC852061:NKC852090 NAG852061:NAG852090 MQK852061:MQK852090 MGO852061:MGO852090 LWS852061:LWS852090 LMW852061:LMW852090 LDA852061:LDA852090 KTE852061:KTE852090 KJI852061:KJI852090 JZM852061:JZM852090 JPQ852061:JPQ852090 JFU852061:JFU852090 IVY852061:IVY852090 IMC852061:IMC852090 ICG852061:ICG852090 HSK852061:HSK852090 HIO852061:HIO852090 GYS852061:GYS852090 GOW852061:GOW852090 GFA852061:GFA852090 FVE852061:FVE852090 FLI852061:FLI852090 FBM852061:FBM852090 ERQ852061:ERQ852090 EHU852061:EHU852090 DXY852061:DXY852090 DOC852061:DOC852090 DEG852061:DEG852090 CUK852061:CUK852090 CKO852061:CKO852090 CAS852061:CAS852090 BQW852061:BQW852090 BHA852061:BHA852090 AXE852061:AXE852090 ANI852061:ANI852090 ADM852061:ADM852090 TQ852061:TQ852090 JU852061:JU852090 WWG786525:WWG786554 WMK786525:WMK786554 WCO786525:WCO786554 VSS786525:VSS786554 VIW786525:VIW786554 UZA786525:UZA786554 UPE786525:UPE786554 UFI786525:UFI786554 TVM786525:TVM786554 TLQ786525:TLQ786554 TBU786525:TBU786554 SRY786525:SRY786554 SIC786525:SIC786554 RYG786525:RYG786554 ROK786525:ROK786554 REO786525:REO786554 QUS786525:QUS786554 QKW786525:QKW786554 QBA786525:QBA786554 PRE786525:PRE786554 PHI786525:PHI786554 OXM786525:OXM786554 ONQ786525:ONQ786554 ODU786525:ODU786554 NTY786525:NTY786554 NKC786525:NKC786554 NAG786525:NAG786554 MQK786525:MQK786554 MGO786525:MGO786554 LWS786525:LWS786554 LMW786525:LMW786554 LDA786525:LDA786554 KTE786525:KTE786554 KJI786525:KJI786554 JZM786525:JZM786554 JPQ786525:JPQ786554 JFU786525:JFU786554 IVY786525:IVY786554 IMC786525:IMC786554 ICG786525:ICG786554 HSK786525:HSK786554 HIO786525:HIO786554 GYS786525:GYS786554 GOW786525:GOW786554 GFA786525:GFA786554 FVE786525:FVE786554 FLI786525:FLI786554 FBM786525:FBM786554 ERQ786525:ERQ786554 EHU786525:EHU786554 DXY786525:DXY786554 DOC786525:DOC786554 DEG786525:DEG786554 CUK786525:CUK786554 CKO786525:CKO786554 CAS786525:CAS786554 BQW786525:BQW786554 BHA786525:BHA786554 AXE786525:AXE786554 ANI786525:ANI786554 ADM786525:ADM786554 TQ786525:TQ786554 JU786525:JU786554 WWG720989:WWG721018 WMK720989:WMK721018 WCO720989:WCO721018 VSS720989:VSS721018 VIW720989:VIW721018 UZA720989:UZA721018 UPE720989:UPE721018 UFI720989:UFI721018 TVM720989:TVM721018 TLQ720989:TLQ721018 TBU720989:TBU721018 SRY720989:SRY721018 SIC720989:SIC721018 RYG720989:RYG721018 ROK720989:ROK721018 REO720989:REO721018 QUS720989:QUS721018 QKW720989:QKW721018 QBA720989:QBA721018 PRE720989:PRE721018 PHI720989:PHI721018 OXM720989:OXM721018 ONQ720989:ONQ721018 ODU720989:ODU721018 NTY720989:NTY721018 NKC720989:NKC721018 NAG720989:NAG721018 MQK720989:MQK721018 MGO720989:MGO721018 LWS720989:LWS721018 LMW720989:LMW721018 LDA720989:LDA721018 KTE720989:KTE721018 KJI720989:KJI721018 JZM720989:JZM721018 JPQ720989:JPQ721018 JFU720989:JFU721018 IVY720989:IVY721018 IMC720989:IMC721018 ICG720989:ICG721018 HSK720989:HSK721018 HIO720989:HIO721018 GYS720989:GYS721018 GOW720989:GOW721018 GFA720989:GFA721018 FVE720989:FVE721018 FLI720989:FLI721018 FBM720989:FBM721018 ERQ720989:ERQ721018 EHU720989:EHU721018 DXY720989:DXY721018 DOC720989:DOC721018 DEG720989:DEG721018 CUK720989:CUK721018 CKO720989:CKO721018 CAS720989:CAS721018 BQW720989:BQW721018 BHA720989:BHA721018 AXE720989:AXE721018 ANI720989:ANI721018 ADM720989:ADM721018 TQ720989:TQ721018 JU720989:JU721018 WWG655453:WWG655482 WMK655453:WMK655482 WCO655453:WCO655482 VSS655453:VSS655482 VIW655453:VIW655482 UZA655453:UZA655482 UPE655453:UPE655482 UFI655453:UFI655482 TVM655453:TVM655482 TLQ655453:TLQ655482 TBU655453:TBU655482 SRY655453:SRY655482 SIC655453:SIC655482 RYG655453:RYG655482 ROK655453:ROK655482 REO655453:REO655482 QUS655453:QUS655482 QKW655453:QKW655482 QBA655453:QBA655482 PRE655453:PRE655482 PHI655453:PHI655482 OXM655453:OXM655482 ONQ655453:ONQ655482 ODU655453:ODU655482 NTY655453:NTY655482 NKC655453:NKC655482 NAG655453:NAG655482 MQK655453:MQK655482 MGO655453:MGO655482 LWS655453:LWS655482 LMW655453:LMW655482 LDA655453:LDA655482 KTE655453:KTE655482 KJI655453:KJI655482 JZM655453:JZM655482 JPQ655453:JPQ655482 JFU655453:JFU655482 IVY655453:IVY655482 IMC655453:IMC655482 ICG655453:ICG655482 HSK655453:HSK655482 HIO655453:HIO655482 GYS655453:GYS655482 GOW655453:GOW655482 GFA655453:GFA655482 FVE655453:FVE655482 FLI655453:FLI655482 FBM655453:FBM655482 ERQ655453:ERQ655482 EHU655453:EHU655482 DXY655453:DXY655482 DOC655453:DOC655482 DEG655453:DEG655482 CUK655453:CUK655482 CKO655453:CKO655482 CAS655453:CAS655482 BQW655453:BQW655482 BHA655453:BHA655482 AXE655453:AXE655482 ANI655453:ANI655482 ADM655453:ADM655482 TQ655453:TQ655482 JU655453:JU655482 WWG589917:WWG589946 WMK589917:WMK589946 WCO589917:WCO589946 VSS589917:VSS589946 VIW589917:VIW589946 UZA589917:UZA589946 UPE589917:UPE589946 UFI589917:UFI589946 TVM589917:TVM589946 TLQ589917:TLQ589946 TBU589917:TBU589946 SRY589917:SRY589946 SIC589917:SIC589946 RYG589917:RYG589946 ROK589917:ROK589946 REO589917:REO589946 QUS589917:QUS589946 QKW589917:QKW589946 QBA589917:QBA589946 PRE589917:PRE589946 PHI589917:PHI589946 OXM589917:OXM589946 ONQ589917:ONQ589946 ODU589917:ODU589946 NTY589917:NTY589946 NKC589917:NKC589946 NAG589917:NAG589946 MQK589917:MQK589946 MGO589917:MGO589946 LWS589917:LWS589946 LMW589917:LMW589946 LDA589917:LDA589946 KTE589917:KTE589946 KJI589917:KJI589946 JZM589917:JZM589946 JPQ589917:JPQ589946 JFU589917:JFU589946 IVY589917:IVY589946 IMC589917:IMC589946 ICG589917:ICG589946 HSK589917:HSK589946 HIO589917:HIO589946 GYS589917:GYS589946 GOW589917:GOW589946 GFA589917:GFA589946 FVE589917:FVE589946 FLI589917:FLI589946 FBM589917:FBM589946 ERQ589917:ERQ589946 EHU589917:EHU589946 DXY589917:DXY589946 DOC589917:DOC589946 DEG589917:DEG589946 CUK589917:CUK589946 CKO589917:CKO589946 CAS589917:CAS589946 BQW589917:BQW589946 BHA589917:BHA589946 AXE589917:AXE589946 ANI589917:ANI589946 ADM589917:ADM589946 TQ589917:TQ589946 JU589917:JU589946 WWG524381:WWG524410 WMK524381:WMK524410 WCO524381:WCO524410 VSS524381:VSS524410 VIW524381:VIW524410 UZA524381:UZA524410 UPE524381:UPE524410 UFI524381:UFI524410 TVM524381:TVM524410 TLQ524381:TLQ524410 TBU524381:TBU524410 SRY524381:SRY524410 SIC524381:SIC524410 RYG524381:RYG524410 ROK524381:ROK524410 REO524381:REO524410 QUS524381:QUS524410 QKW524381:QKW524410 QBA524381:QBA524410 PRE524381:PRE524410 PHI524381:PHI524410 OXM524381:OXM524410 ONQ524381:ONQ524410 ODU524381:ODU524410 NTY524381:NTY524410 NKC524381:NKC524410 NAG524381:NAG524410 MQK524381:MQK524410 MGO524381:MGO524410 LWS524381:LWS524410 LMW524381:LMW524410 LDA524381:LDA524410 KTE524381:KTE524410 KJI524381:KJI524410 JZM524381:JZM524410 JPQ524381:JPQ524410 JFU524381:JFU524410 IVY524381:IVY524410 IMC524381:IMC524410 ICG524381:ICG524410 HSK524381:HSK524410 HIO524381:HIO524410 GYS524381:GYS524410 GOW524381:GOW524410 GFA524381:GFA524410 FVE524381:FVE524410 FLI524381:FLI524410 FBM524381:FBM524410 ERQ524381:ERQ524410 EHU524381:EHU524410 DXY524381:DXY524410 DOC524381:DOC524410 DEG524381:DEG524410 CUK524381:CUK524410 CKO524381:CKO524410 CAS524381:CAS524410 BQW524381:BQW524410 BHA524381:BHA524410 AXE524381:AXE524410 ANI524381:ANI524410 ADM524381:ADM524410 TQ524381:TQ524410 JU524381:JU524410 WWG458845:WWG458874 WMK458845:WMK458874 WCO458845:WCO458874 VSS458845:VSS458874 VIW458845:VIW458874 UZA458845:UZA458874 UPE458845:UPE458874 UFI458845:UFI458874 TVM458845:TVM458874 TLQ458845:TLQ458874 TBU458845:TBU458874 SRY458845:SRY458874 SIC458845:SIC458874 RYG458845:RYG458874 ROK458845:ROK458874 REO458845:REO458874 QUS458845:QUS458874 QKW458845:QKW458874 QBA458845:QBA458874 PRE458845:PRE458874 PHI458845:PHI458874 OXM458845:OXM458874 ONQ458845:ONQ458874 ODU458845:ODU458874 NTY458845:NTY458874 NKC458845:NKC458874 NAG458845:NAG458874 MQK458845:MQK458874 MGO458845:MGO458874 LWS458845:LWS458874 LMW458845:LMW458874 LDA458845:LDA458874 KTE458845:KTE458874 KJI458845:KJI458874 JZM458845:JZM458874 JPQ458845:JPQ458874 JFU458845:JFU458874 IVY458845:IVY458874 IMC458845:IMC458874 ICG458845:ICG458874 HSK458845:HSK458874 HIO458845:HIO458874 GYS458845:GYS458874 GOW458845:GOW458874 GFA458845:GFA458874 FVE458845:FVE458874 FLI458845:FLI458874 FBM458845:FBM458874 ERQ458845:ERQ458874 EHU458845:EHU458874 DXY458845:DXY458874 DOC458845:DOC458874 DEG458845:DEG458874 CUK458845:CUK458874 CKO458845:CKO458874 CAS458845:CAS458874 BQW458845:BQW458874 BHA458845:BHA458874 AXE458845:AXE458874 ANI458845:ANI458874 ADM458845:ADM458874 TQ458845:TQ458874 JU458845:JU458874 WWG393309:WWG393338 WMK393309:WMK393338 WCO393309:WCO393338 VSS393309:VSS393338 VIW393309:VIW393338 UZA393309:UZA393338 UPE393309:UPE393338 UFI393309:UFI393338 TVM393309:TVM393338 TLQ393309:TLQ393338 TBU393309:TBU393338 SRY393309:SRY393338 SIC393309:SIC393338 RYG393309:RYG393338 ROK393309:ROK393338 REO393309:REO393338 QUS393309:QUS393338 QKW393309:QKW393338 QBA393309:QBA393338 PRE393309:PRE393338 PHI393309:PHI393338 OXM393309:OXM393338 ONQ393309:ONQ393338 ODU393309:ODU393338 NTY393309:NTY393338 NKC393309:NKC393338 NAG393309:NAG393338 MQK393309:MQK393338 MGO393309:MGO393338 LWS393309:LWS393338 LMW393309:LMW393338 LDA393309:LDA393338 KTE393309:KTE393338 KJI393309:KJI393338 JZM393309:JZM393338 JPQ393309:JPQ393338 JFU393309:JFU393338 IVY393309:IVY393338 IMC393309:IMC393338 ICG393309:ICG393338 HSK393309:HSK393338 HIO393309:HIO393338 GYS393309:GYS393338 GOW393309:GOW393338 GFA393309:GFA393338 FVE393309:FVE393338 FLI393309:FLI393338 FBM393309:FBM393338 ERQ393309:ERQ393338 EHU393309:EHU393338 DXY393309:DXY393338 DOC393309:DOC393338 DEG393309:DEG393338 CUK393309:CUK393338 CKO393309:CKO393338 CAS393309:CAS393338 BQW393309:BQW393338 BHA393309:BHA393338 AXE393309:AXE393338 ANI393309:ANI393338 ADM393309:ADM393338 TQ393309:TQ393338 JU393309:JU393338 WWG327773:WWG327802 WMK327773:WMK327802 WCO327773:WCO327802 VSS327773:VSS327802 VIW327773:VIW327802 UZA327773:UZA327802 UPE327773:UPE327802 UFI327773:UFI327802 TVM327773:TVM327802 TLQ327773:TLQ327802 TBU327773:TBU327802 SRY327773:SRY327802 SIC327773:SIC327802 RYG327773:RYG327802 ROK327773:ROK327802 REO327773:REO327802 QUS327773:QUS327802 QKW327773:QKW327802 QBA327773:QBA327802 PRE327773:PRE327802 PHI327773:PHI327802 OXM327773:OXM327802 ONQ327773:ONQ327802 ODU327773:ODU327802 NTY327773:NTY327802 NKC327773:NKC327802 NAG327773:NAG327802 MQK327773:MQK327802 MGO327773:MGO327802 LWS327773:LWS327802 LMW327773:LMW327802 LDA327773:LDA327802 KTE327773:KTE327802 KJI327773:KJI327802 JZM327773:JZM327802 JPQ327773:JPQ327802 JFU327773:JFU327802 IVY327773:IVY327802 IMC327773:IMC327802 ICG327773:ICG327802 HSK327773:HSK327802 HIO327773:HIO327802 GYS327773:GYS327802 GOW327773:GOW327802 GFA327773:GFA327802 FVE327773:FVE327802 FLI327773:FLI327802 FBM327773:FBM327802 ERQ327773:ERQ327802 EHU327773:EHU327802 DXY327773:DXY327802 DOC327773:DOC327802 DEG327773:DEG327802 CUK327773:CUK327802 CKO327773:CKO327802 CAS327773:CAS327802 BQW327773:BQW327802 BHA327773:BHA327802 AXE327773:AXE327802 ANI327773:ANI327802 ADM327773:ADM327802 TQ327773:TQ327802 JU327773:JU327802 WWG262237:WWG262266 WMK262237:WMK262266 WCO262237:WCO262266 VSS262237:VSS262266 VIW262237:VIW262266 UZA262237:UZA262266 UPE262237:UPE262266 UFI262237:UFI262266 TVM262237:TVM262266 TLQ262237:TLQ262266 TBU262237:TBU262266 SRY262237:SRY262266 SIC262237:SIC262266 RYG262237:RYG262266 ROK262237:ROK262266 REO262237:REO262266 QUS262237:QUS262266 QKW262237:QKW262266 QBA262237:QBA262266 PRE262237:PRE262266 PHI262237:PHI262266 OXM262237:OXM262266 ONQ262237:ONQ262266 ODU262237:ODU262266 NTY262237:NTY262266 NKC262237:NKC262266 NAG262237:NAG262266 MQK262237:MQK262266 MGO262237:MGO262266 LWS262237:LWS262266 LMW262237:LMW262266 LDA262237:LDA262266 KTE262237:KTE262266 KJI262237:KJI262266 JZM262237:JZM262266 JPQ262237:JPQ262266 JFU262237:JFU262266 IVY262237:IVY262266 IMC262237:IMC262266 ICG262237:ICG262266 HSK262237:HSK262266 HIO262237:HIO262266 GYS262237:GYS262266 GOW262237:GOW262266 GFA262237:GFA262266 FVE262237:FVE262266 FLI262237:FLI262266 FBM262237:FBM262266 ERQ262237:ERQ262266 EHU262237:EHU262266 DXY262237:DXY262266 DOC262237:DOC262266 DEG262237:DEG262266 CUK262237:CUK262266 CKO262237:CKO262266 CAS262237:CAS262266 BQW262237:BQW262266 BHA262237:BHA262266 AXE262237:AXE262266 ANI262237:ANI262266 ADM262237:ADM262266 TQ262237:TQ262266 JU262237:JU262266 WWG196701:WWG196730 WMK196701:WMK196730 WCO196701:WCO196730 VSS196701:VSS196730 VIW196701:VIW196730 UZA196701:UZA196730 UPE196701:UPE196730 UFI196701:UFI196730 TVM196701:TVM196730 TLQ196701:TLQ196730 TBU196701:TBU196730 SRY196701:SRY196730 SIC196701:SIC196730 RYG196701:RYG196730 ROK196701:ROK196730 REO196701:REO196730 QUS196701:QUS196730 QKW196701:QKW196730 QBA196701:QBA196730 PRE196701:PRE196730 PHI196701:PHI196730 OXM196701:OXM196730 ONQ196701:ONQ196730 ODU196701:ODU196730 NTY196701:NTY196730 NKC196701:NKC196730 NAG196701:NAG196730 MQK196701:MQK196730 MGO196701:MGO196730 LWS196701:LWS196730 LMW196701:LMW196730 LDA196701:LDA196730 KTE196701:KTE196730 KJI196701:KJI196730 JZM196701:JZM196730 JPQ196701:JPQ196730 JFU196701:JFU196730 IVY196701:IVY196730 IMC196701:IMC196730 ICG196701:ICG196730 HSK196701:HSK196730 HIO196701:HIO196730 GYS196701:GYS196730 GOW196701:GOW196730 GFA196701:GFA196730 FVE196701:FVE196730 FLI196701:FLI196730 FBM196701:FBM196730 ERQ196701:ERQ196730 EHU196701:EHU196730 DXY196701:DXY196730 DOC196701:DOC196730 DEG196701:DEG196730 CUK196701:CUK196730 CKO196701:CKO196730 CAS196701:CAS196730 BQW196701:BQW196730 BHA196701:BHA196730 AXE196701:AXE196730 ANI196701:ANI196730 ADM196701:ADM196730 TQ196701:TQ196730 JU196701:JU196730 WWG131165:WWG131194 WMK131165:WMK131194 WCO131165:WCO131194 VSS131165:VSS131194 VIW131165:VIW131194 UZA131165:UZA131194 UPE131165:UPE131194 UFI131165:UFI131194 TVM131165:TVM131194 TLQ131165:TLQ131194 TBU131165:TBU131194 SRY131165:SRY131194 SIC131165:SIC131194 RYG131165:RYG131194 ROK131165:ROK131194 REO131165:REO131194 QUS131165:QUS131194 QKW131165:QKW131194 QBA131165:QBA131194 PRE131165:PRE131194 PHI131165:PHI131194 OXM131165:OXM131194 ONQ131165:ONQ131194 ODU131165:ODU131194 NTY131165:NTY131194 NKC131165:NKC131194 NAG131165:NAG131194 MQK131165:MQK131194 MGO131165:MGO131194 LWS131165:LWS131194 LMW131165:LMW131194 LDA131165:LDA131194 KTE131165:KTE131194 KJI131165:KJI131194 JZM131165:JZM131194 JPQ131165:JPQ131194 JFU131165:JFU131194 IVY131165:IVY131194 IMC131165:IMC131194 ICG131165:ICG131194 HSK131165:HSK131194 HIO131165:HIO131194 GYS131165:GYS131194 GOW131165:GOW131194 GFA131165:GFA131194 FVE131165:FVE131194 FLI131165:FLI131194 FBM131165:FBM131194 ERQ131165:ERQ131194 EHU131165:EHU131194 DXY131165:DXY131194 DOC131165:DOC131194 DEG131165:DEG131194 CUK131165:CUK131194 CKO131165:CKO131194 CAS131165:CAS131194 BQW131165:BQW131194 BHA131165:BHA131194 AXE131165:AXE131194 ANI131165:ANI131194 ADM131165:ADM131194 TQ131165:TQ131194 JU131165:JU131194 WWG65629:WWG65658 WMK65629:WMK65658 WCO65629:WCO65658 VSS65629:VSS65658 VIW65629:VIW65658 UZA65629:UZA65658 UPE65629:UPE65658 UFI65629:UFI65658 TVM65629:TVM65658 TLQ65629:TLQ65658 TBU65629:TBU65658 SRY65629:SRY65658 SIC65629:SIC65658 RYG65629:RYG65658 ROK65629:ROK65658 REO65629:REO65658 QUS65629:QUS65658 QKW65629:QKW65658 QBA65629:QBA65658 PRE65629:PRE65658 PHI65629:PHI65658 OXM65629:OXM65658 ONQ65629:ONQ65658 ODU65629:ODU65658 NTY65629:NTY65658 NKC65629:NKC65658 NAG65629:NAG65658 MQK65629:MQK65658 MGO65629:MGO65658 LWS65629:LWS65658 LMW65629:LMW65658 LDA65629:LDA65658 KTE65629:KTE65658 KJI65629:KJI65658 JZM65629:JZM65658 JPQ65629:JPQ65658 JFU65629:JFU65658 IVY65629:IVY65658 IMC65629:IMC65658 ICG65629:ICG65658 HSK65629:HSK65658 HIO65629:HIO65658 GYS65629:GYS65658 GOW65629:GOW65658 GFA65629:GFA65658 FVE65629:FVE65658 FLI65629:FLI65658 FBM65629:FBM65658 ERQ65629:ERQ65658 EHU65629:EHU65658 DXY65629:DXY65658 DOC65629:DOC65658 DEG65629:DEG65658 CUK65629:CUK65658 CKO65629:CKO65658 CAS65629:CAS65658 BQW65629:BQW65658 BHA65629:BHA65658 AXE65629:AXE65658 ANI65629:ANI65658 ADM65629:ADM65658 TQ65629:TQ65658 JU65629:JU65658 TP23:TP122 ADL23:ADL122 ANH23:ANH122 AXD23:AXD122 BGZ23:BGZ122 BQV23:BQV122 CAR23:CAR122 CKN23:CKN122 CUJ23:CUJ122 DEF23:DEF122 DOB23:DOB122 DXX23:DXX122 EHT23:EHT122 ERP23:ERP122 FBL23:FBL122 FLH23:FLH122 FVD23:FVD122 GEZ23:GEZ122 GOV23:GOV122 GYR23:GYR122 HIN23:HIN122 HSJ23:HSJ122 ICF23:ICF122 IMB23:IMB122 IVX23:IVX122 JFT23:JFT122 JPP23:JPP122 JZL23:JZL122 KJH23:KJH122 KTD23:KTD122 LCZ23:LCZ122 LMV23:LMV122 LWR23:LWR122 MGN23:MGN122 MQJ23:MQJ122 NAF23:NAF122 NKB23:NKB122 NTX23:NTX122 ODT23:ODT122 ONP23:ONP122 OXL23:OXL122 PHH23:PHH122 PRD23:PRD122 QAZ23:QAZ122 QKV23:QKV122 QUR23:QUR122 REN23:REN122 ROJ23:ROJ122 RYF23:RYF122 SIB23:SIB122 SRX23:SRX122 TBT23:TBT122 TLP23:TLP122 TVL23:TVL122 UFH23:UFH122 UPD23:UPD122 UYZ23:UYZ122 VIV23:VIV122 VSR23:VSR122 WCN23:WCN122 WMJ23:WMJ122 WWF23:WWF122 JT23:JT122" xr:uid="{A420FEAB-7E07-482E-970A-5F7D7A7BED85}">
      <formula1>#REF!</formula1>
    </dataValidation>
    <dataValidation type="list" allowBlank="1" showInputMessage="1" showErrorMessage="1" errorTitle="再入力" error="リストから選択願います。" promptTitle="参加賞選択" prompt="リストからより選択※2個目はサングラス選択不可です。_x000a__x000a_" sqref="WWW983133:WWW983162 WNA983133:WNA983162 WDE983133:WDE983162 VTI983133:VTI983162 VJM983133:VJM983162 UZQ983133:UZQ983162 UPU983133:UPU983162 UFY983133:UFY983162 TWC983133:TWC983162 TMG983133:TMG983162 TCK983133:TCK983162 SSO983133:SSO983162 SIS983133:SIS983162 RYW983133:RYW983162 RPA983133:RPA983162 RFE983133:RFE983162 QVI983133:QVI983162 QLM983133:QLM983162 QBQ983133:QBQ983162 PRU983133:PRU983162 PHY983133:PHY983162 OYC983133:OYC983162 OOG983133:OOG983162 OEK983133:OEK983162 NUO983133:NUO983162 NKS983133:NKS983162 NAW983133:NAW983162 MRA983133:MRA983162 MHE983133:MHE983162 LXI983133:LXI983162 LNM983133:LNM983162 LDQ983133:LDQ983162 KTU983133:KTU983162 KJY983133:KJY983162 KAC983133:KAC983162 JQG983133:JQG983162 JGK983133:JGK983162 IWO983133:IWO983162 IMS983133:IMS983162 ICW983133:ICW983162 HTA983133:HTA983162 HJE983133:HJE983162 GZI983133:GZI983162 GPM983133:GPM983162 GFQ983133:GFQ983162 FVU983133:FVU983162 FLY983133:FLY983162 FCC983133:FCC983162 ESG983133:ESG983162 EIK983133:EIK983162 DYO983133:DYO983162 DOS983133:DOS983162 DEW983133:DEW983162 CVA983133:CVA983162 CLE983133:CLE983162 CBI983133:CBI983162 BRM983133:BRM983162 BHQ983133:BHQ983162 AXU983133:AXU983162 ANY983133:ANY983162 AEC983133:AEC983162 UG983133:UG983162 KK983133:KK983162 WWW917597:WWW917626 WNA917597:WNA917626 WDE917597:WDE917626 VTI917597:VTI917626 VJM917597:VJM917626 UZQ917597:UZQ917626 UPU917597:UPU917626 UFY917597:UFY917626 TWC917597:TWC917626 TMG917597:TMG917626 TCK917597:TCK917626 SSO917597:SSO917626 SIS917597:SIS917626 RYW917597:RYW917626 RPA917597:RPA917626 RFE917597:RFE917626 QVI917597:QVI917626 QLM917597:QLM917626 QBQ917597:QBQ917626 PRU917597:PRU917626 PHY917597:PHY917626 OYC917597:OYC917626 OOG917597:OOG917626 OEK917597:OEK917626 NUO917597:NUO917626 NKS917597:NKS917626 NAW917597:NAW917626 MRA917597:MRA917626 MHE917597:MHE917626 LXI917597:LXI917626 LNM917597:LNM917626 LDQ917597:LDQ917626 KTU917597:KTU917626 KJY917597:KJY917626 KAC917597:KAC917626 JQG917597:JQG917626 JGK917597:JGK917626 IWO917597:IWO917626 IMS917597:IMS917626 ICW917597:ICW917626 HTA917597:HTA917626 HJE917597:HJE917626 GZI917597:GZI917626 GPM917597:GPM917626 GFQ917597:GFQ917626 FVU917597:FVU917626 FLY917597:FLY917626 FCC917597:FCC917626 ESG917597:ESG917626 EIK917597:EIK917626 DYO917597:DYO917626 DOS917597:DOS917626 DEW917597:DEW917626 CVA917597:CVA917626 CLE917597:CLE917626 CBI917597:CBI917626 BRM917597:BRM917626 BHQ917597:BHQ917626 AXU917597:AXU917626 ANY917597:ANY917626 AEC917597:AEC917626 UG917597:UG917626 KK917597:KK917626 WWW852061:WWW852090 WNA852061:WNA852090 WDE852061:WDE852090 VTI852061:VTI852090 VJM852061:VJM852090 UZQ852061:UZQ852090 UPU852061:UPU852090 UFY852061:UFY852090 TWC852061:TWC852090 TMG852061:TMG852090 TCK852061:TCK852090 SSO852061:SSO852090 SIS852061:SIS852090 RYW852061:RYW852090 RPA852061:RPA852090 RFE852061:RFE852090 QVI852061:QVI852090 QLM852061:QLM852090 QBQ852061:QBQ852090 PRU852061:PRU852090 PHY852061:PHY852090 OYC852061:OYC852090 OOG852061:OOG852090 OEK852061:OEK852090 NUO852061:NUO852090 NKS852061:NKS852090 NAW852061:NAW852090 MRA852061:MRA852090 MHE852061:MHE852090 LXI852061:LXI852090 LNM852061:LNM852090 LDQ852061:LDQ852090 KTU852061:KTU852090 KJY852061:KJY852090 KAC852061:KAC852090 JQG852061:JQG852090 JGK852061:JGK852090 IWO852061:IWO852090 IMS852061:IMS852090 ICW852061:ICW852090 HTA852061:HTA852090 HJE852061:HJE852090 GZI852061:GZI852090 GPM852061:GPM852090 GFQ852061:GFQ852090 FVU852061:FVU852090 FLY852061:FLY852090 FCC852061:FCC852090 ESG852061:ESG852090 EIK852061:EIK852090 DYO852061:DYO852090 DOS852061:DOS852090 DEW852061:DEW852090 CVA852061:CVA852090 CLE852061:CLE852090 CBI852061:CBI852090 BRM852061:BRM852090 BHQ852061:BHQ852090 AXU852061:AXU852090 ANY852061:ANY852090 AEC852061:AEC852090 UG852061:UG852090 KK852061:KK852090 WWW786525:WWW786554 WNA786525:WNA786554 WDE786525:WDE786554 VTI786525:VTI786554 VJM786525:VJM786554 UZQ786525:UZQ786554 UPU786525:UPU786554 UFY786525:UFY786554 TWC786525:TWC786554 TMG786525:TMG786554 TCK786525:TCK786554 SSO786525:SSO786554 SIS786525:SIS786554 RYW786525:RYW786554 RPA786525:RPA786554 RFE786525:RFE786554 QVI786525:QVI786554 QLM786525:QLM786554 QBQ786525:QBQ786554 PRU786525:PRU786554 PHY786525:PHY786554 OYC786525:OYC786554 OOG786525:OOG786554 OEK786525:OEK786554 NUO786525:NUO786554 NKS786525:NKS786554 NAW786525:NAW786554 MRA786525:MRA786554 MHE786525:MHE786554 LXI786525:LXI786554 LNM786525:LNM786554 LDQ786525:LDQ786554 KTU786525:KTU786554 KJY786525:KJY786554 KAC786525:KAC786554 JQG786525:JQG786554 JGK786525:JGK786554 IWO786525:IWO786554 IMS786525:IMS786554 ICW786525:ICW786554 HTA786525:HTA786554 HJE786525:HJE786554 GZI786525:GZI786554 GPM786525:GPM786554 GFQ786525:GFQ786554 FVU786525:FVU786554 FLY786525:FLY786554 FCC786525:FCC786554 ESG786525:ESG786554 EIK786525:EIK786554 DYO786525:DYO786554 DOS786525:DOS786554 DEW786525:DEW786554 CVA786525:CVA786554 CLE786525:CLE786554 CBI786525:CBI786554 BRM786525:BRM786554 BHQ786525:BHQ786554 AXU786525:AXU786554 ANY786525:ANY786554 AEC786525:AEC786554 UG786525:UG786554 KK786525:KK786554 WWW720989:WWW721018 WNA720989:WNA721018 WDE720989:WDE721018 VTI720989:VTI721018 VJM720989:VJM721018 UZQ720989:UZQ721018 UPU720989:UPU721018 UFY720989:UFY721018 TWC720989:TWC721018 TMG720989:TMG721018 TCK720989:TCK721018 SSO720989:SSO721018 SIS720989:SIS721018 RYW720989:RYW721018 RPA720989:RPA721018 RFE720989:RFE721018 QVI720989:QVI721018 QLM720989:QLM721018 QBQ720989:QBQ721018 PRU720989:PRU721018 PHY720989:PHY721018 OYC720989:OYC721018 OOG720989:OOG721018 OEK720989:OEK721018 NUO720989:NUO721018 NKS720989:NKS721018 NAW720989:NAW721018 MRA720989:MRA721018 MHE720989:MHE721018 LXI720989:LXI721018 LNM720989:LNM721018 LDQ720989:LDQ721018 KTU720989:KTU721018 KJY720989:KJY721018 KAC720989:KAC721018 JQG720989:JQG721018 JGK720989:JGK721018 IWO720989:IWO721018 IMS720989:IMS721018 ICW720989:ICW721018 HTA720989:HTA721018 HJE720989:HJE721018 GZI720989:GZI721018 GPM720989:GPM721018 GFQ720989:GFQ721018 FVU720989:FVU721018 FLY720989:FLY721018 FCC720989:FCC721018 ESG720989:ESG721018 EIK720989:EIK721018 DYO720989:DYO721018 DOS720989:DOS721018 DEW720989:DEW721018 CVA720989:CVA721018 CLE720989:CLE721018 CBI720989:CBI721018 BRM720989:BRM721018 BHQ720989:BHQ721018 AXU720989:AXU721018 ANY720989:ANY721018 AEC720989:AEC721018 UG720989:UG721018 KK720989:KK721018 WWW655453:WWW655482 WNA655453:WNA655482 WDE655453:WDE655482 VTI655453:VTI655482 VJM655453:VJM655482 UZQ655453:UZQ655482 UPU655453:UPU655482 UFY655453:UFY655482 TWC655453:TWC655482 TMG655453:TMG655482 TCK655453:TCK655482 SSO655453:SSO655482 SIS655453:SIS655482 RYW655453:RYW655482 RPA655453:RPA655482 RFE655453:RFE655482 QVI655453:QVI655482 QLM655453:QLM655482 QBQ655453:QBQ655482 PRU655453:PRU655482 PHY655453:PHY655482 OYC655453:OYC655482 OOG655453:OOG655482 OEK655453:OEK655482 NUO655453:NUO655482 NKS655453:NKS655482 NAW655453:NAW655482 MRA655453:MRA655482 MHE655453:MHE655482 LXI655453:LXI655482 LNM655453:LNM655482 LDQ655453:LDQ655482 KTU655453:KTU655482 KJY655453:KJY655482 KAC655453:KAC655482 JQG655453:JQG655482 JGK655453:JGK655482 IWO655453:IWO655482 IMS655453:IMS655482 ICW655453:ICW655482 HTA655453:HTA655482 HJE655453:HJE655482 GZI655453:GZI655482 GPM655453:GPM655482 GFQ655453:GFQ655482 FVU655453:FVU655482 FLY655453:FLY655482 FCC655453:FCC655482 ESG655453:ESG655482 EIK655453:EIK655482 DYO655453:DYO655482 DOS655453:DOS655482 DEW655453:DEW655482 CVA655453:CVA655482 CLE655453:CLE655482 CBI655453:CBI655482 BRM655453:BRM655482 BHQ655453:BHQ655482 AXU655453:AXU655482 ANY655453:ANY655482 AEC655453:AEC655482 UG655453:UG655482 KK655453:KK655482 WWW589917:WWW589946 WNA589917:WNA589946 WDE589917:WDE589946 VTI589917:VTI589946 VJM589917:VJM589946 UZQ589917:UZQ589946 UPU589917:UPU589946 UFY589917:UFY589946 TWC589917:TWC589946 TMG589917:TMG589946 TCK589917:TCK589946 SSO589917:SSO589946 SIS589917:SIS589946 RYW589917:RYW589946 RPA589917:RPA589946 RFE589917:RFE589946 QVI589917:QVI589946 QLM589917:QLM589946 QBQ589917:QBQ589946 PRU589917:PRU589946 PHY589917:PHY589946 OYC589917:OYC589946 OOG589917:OOG589946 OEK589917:OEK589946 NUO589917:NUO589946 NKS589917:NKS589946 NAW589917:NAW589946 MRA589917:MRA589946 MHE589917:MHE589946 LXI589917:LXI589946 LNM589917:LNM589946 LDQ589917:LDQ589946 KTU589917:KTU589946 KJY589917:KJY589946 KAC589917:KAC589946 JQG589917:JQG589946 JGK589917:JGK589946 IWO589917:IWO589946 IMS589917:IMS589946 ICW589917:ICW589946 HTA589917:HTA589946 HJE589917:HJE589946 GZI589917:GZI589946 GPM589917:GPM589946 GFQ589917:GFQ589946 FVU589917:FVU589946 FLY589917:FLY589946 FCC589917:FCC589946 ESG589917:ESG589946 EIK589917:EIK589946 DYO589917:DYO589946 DOS589917:DOS589946 DEW589917:DEW589946 CVA589917:CVA589946 CLE589917:CLE589946 CBI589917:CBI589946 BRM589917:BRM589946 BHQ589917:BHQ589946 AXU589917:AXU589946 ANY589917:ANY589946 AEC589917:AEC589946 UG589917:UG589946 KK589917:KK589946 WWW524381:WWW524410 WNA524381:WNA524410 WDE524381:WDE524410 VTI524381:VTI524410 VJM524381:VJM524410 UZQ524381:UZQ524410 UPU524381:UPU524410 UFY524381:UFY524410 TWC524381:TWC524410 TMG524381:TMG524410 TCK524381:TCK524410 SSO524381:SSO524410 SIS524381:SIS524410 RYW524381:RYW524410 RPA524381:RPA524410 RFE524381:RFE524410 QVI524381:QVI524410 QLM524381:QLM524410 QBQ524381:QBQ524410 PRU524381:PRU524410 PHY524381:PHY524410 OYC524381:OYC524410 OOG524381:OOG524410 OEK524381:OEK524410 NUO524381:NUO524410 NKS524381:NKS524410 NAW524381:NAW524410 MRA524381:MRA524410 MHE524381:MHE524410 LXI524381:LXI524410 LNM524381:LNM524410 LDQ524381:LDQ524410 KTU524381:KTU524410 KJY524381:KJY524410 KAC524381:KAC524410 JQG524381:JQG524410 JGK524381:JGK524410 IWO524381:IWO524410 IMS524381:IMS524410 ICW524381:ICW524410 HTA524381:HTA524410 HJE524381:HJE524410 GZI524381:GZI524410 GPM524381:GPM524410 GFQ524381:GFQ524410 FVU524381:FVU524410 FLY524381:FLY524410 FCC524381:FCC524410 ESG524381:ESG524410 EIK524381:EIK524410 DYO524381:DYO524410 DOS524381:DOS524410 DEW524381:DEW524410 CVA524381:CVA524410 CLE524381:CLE524410 CBI524381:CBI524410 BRM524381:BRM524410 BHQ524381:BHQ524410 AXU524381:AXU524410 ANY524381:ANY524410 AEC524381:AEC524410 UG524381:UG524410 KK524381:KK524410 WWW458845:WWW458874 WNA458845:WNA458874 WDE458845:WDE458874 VTI458845:VTI458874 VJM458845:VJM458874 UZQ458845:UZQ458874 UPU458845:UPU458874 UFY458845:UFY458874 TWC458845:TWC458874 TMG458845:TMG458874 TCK458845:TCK458874 SSO458845:SSO458874 SIS458845:SIS458874 RYW458845:RYW458874 RPA458845:RPA458874 RFE458845:RFE458874 QVI458845:QVI458874 QLM458845:QLM458874 QBQ458845:QBQ458874 PRU458845:PRU458874 PHY458845:PHY458874 OYC458845:OYC458874 OOG458845:OOG458874 OEK458845:OEK458874 NUO458845:NUO458874 NKS458845:NKS458874 NAW458845:NAW458874 MRA458845:MRA458874 MHE458845:MHE458874 LXI458845:LXI458874 LNM458845:LNM458874 LDQ458845:LDQ458874 KTU458845:KTU458874 KJY458845:KJY458874 KAC458845:KAC458874 JQG458845:JQG458874 JGK458845:JGK458874 IWO458845:IWO458874 IMS458845:IMS458874 ICW458845:ICW458874 HTA458845:HTA458874 HJE458845:HJE458874 GZI458845:GZI458874 GPM458845:GPM458874 GFQ458845:GFQ458874 FVU458845:FVU458874 FLY458845:FLY458874 FCC458845:FCC458874 ESG458845:ESG458874 EIK458845:EIK458874 DYO458845:DYO458874 DOS458845:DOS458874 DEW458845:DEW458874 CVA458845:CVA458874 CLE458845:CLE458874 CBI458845:CBI458874 BRM458845:BRM458874 BHQ458845:BHQ458874 AXU458845:AXU458874 ANY458845:ANY458874 AEC458845:AEC458874 UG458845:UG458874 KK458845:KK458874 WWW393309:WWW393338 WNA393309:WNA393338 WDE393309:WDE393338 VTI393309:VTI393338 VJM393309:VJM393338 UZQ393309:UZQ393338 UPU393309:UPU393338 UFY393309:UFY393338 TWC393309:TWC393338 TMG393309:TMG393338 TCK393309:TCK393338 SSO393309:SSO393338 SIS393309:SIS393338 RYW393309:RYW393338 RPA393309:RPA393338 RFE393309:RFE393338 QVI393309:QVI393338 QLM393309:QLM393338 QBQ393309:QBQ393338 PRU393309:PRU393338 PHY393309:PHY393338 OYC393309:OYC393338 OOG393309:OOG393338 OEK393309:OEK393338 NUO393309:NUO393338 NKS393309:NKS393338 NAW393309:NAW393338 MRA393309:MRA393338 MHE393309:MHE393338 LXI393309:LXI393338 LNM393309:LNM393338 LDQ393309:LDQ393338 KTU393309:KTU393338 KJY393309:KJY393338 KAC393309:KAC393338 JQG393309:JQG393338 JGK393309:JGK393338 IWO393309:IWO393338 IMS393309:IMS393338 ICW393309:ICW393338 HTA393309:HTA393338 HJE393309:HJE393338 GZI393309:GZI393338 GPM393309:GPM393338 GFQ393309:GFQ393338 FVU393309:FVU393338 FLY393309:FLY393338 FCC393309:FCC393338 ESG393309:ESG393338 EIK393309:EIK393338 DYO393309:DYO393338 DOS393309:DOS393338 DEW393309:DEW393338 CVA393309:CVA393338 CLE393309:CLE393338 CBI393309:CBI393338 BRM393309:BRM393338 BHQ393309:BHQ393338 AXU393309:AXU393338 ANY393309:ANY393338 AEC393309:AEC393338 UG393309:UG393338 KK393309:KK393338 WWW327773:WWW327802 WNA327773:WNA327802 WDE327773:WDE327802 VTI327773:VTI327802 VJM327773:VJM327802 UZQ327773:UZQ327802 UPU327773:UPU327802 UFY327773:UFY327802 TWC327773:TWC327802 TMG327773:TMG327802 TCK327773:TCK327802 SSO327773:SSO327802 SIS327773:SIS327802 RYW327773:RYW327802 RPA327773:RPA327802 RFE327773:RFE327802 QVI327773:QVI327802 QLM327773:QLM327802 QBQ327773:QBQ327802 PRU327773:PRU327802 PHY327773:PHY327802 OYC327773:OYC327802 OOG327773:OOG327802 OEK327773:OEK327802 NUO327773:NUO327802 NKS327773:NKS327802 NAW327773:NAW327802 MRA327773:MRA327802 MHE327773:MHE327802 LXI327773:LXI327802 LNM327773:LNM327802 LDQ327773:LDQ327802 KTU327773:KTU327802 KJY327773:KJY327802 KAC327773:KAC327802 JQG327773:JQG327802 JGK327773:JGK327802 IWO327773:IWO327802 IMS327773:IMS327802 ICW327773:ICW327802 HTA327773:HTA327802 HJE327773:HJE327802 GZI327773:GZI327802 GPM327773:GPM327802 GFQ327773:GFQ327802 FVU327773:FVU327802 FLY327773:FLY327802 FCC327773:FCC327802 ESG327773:ESG327802 EIK327773:EIK327802 DYO327773:DYO327802 DOS327773:DOS327802 DEW327773:DEW327802 CVA327773:CVA327802 CLE327773:CLE327802 CBI327773:CBI327802 BRM327773:BRM327802 BHQ327773:BHQ327802 AXU327773:AXU327802 ANY327773:ANY327802 AEC327773:AEC327802 UG327773:UG327802 KK327773:KK327802 WWW262237:WWW262266 WNA262237:WNA262266 WDE262237:WDE262266 VTI262237:VTI262266 VJM262237:VJM262266 UZQ262237:UZQ262266 UPU262237:UPU262266 UFY262237:UFY262266 TWC262237:TWC262266 TMG262237:TMG262266 TCK262237:TCK262266 SSO262237:SSO262266 SIS262237:SIS262266 RYW262237:RYW262266 RPA262237:RPA262266 RFE262237:RFE262266 QVI262237:QVI262266 QLM262237:QLM262266 QBQ262237:QBQ262266 PRU262237:PRU262266 PHY262237:PHY262266 OYC262237:OYC262266 OOG262237:OOG262266 OEK262237:OEK262266 NUO262237:NUO262266 NKS262237:NKS262266 NAW262237:NAW262266 MRA262237:MRA262266 MHE262237:MHE262266 LXI262237:LXI262266 LNM262237:LNM262266 LDQ262237:LDQ262266 KTU262237:KTU262266 KJY262237:KJY262266 KAC262237:KAC262266 JQG262237:JQG262266 JGK262237:JGK262266 IWO262237:IWO262266 IMS262237:IMS262266 ICW262237:ICW262266 HTA262237:HTA262266 HJE262237:HJE262266 GZI262237:GZI262266 GPM262237:GPM262266 GFQ262237:GFQ262266 FVU262237:FVU262266 FLY262237:FLY262266 FCC262237:FCC262266 ESG262237:ESG262266 EIK262237:EIK262266 DYO262237:DYO262266 DOS262237:DOS262266 DEW262237:DEW262266 CVA262237:CVA262266 CLE262237:CLE262266 CBI262237:CBI262266 BRM262237:BRM262266 BHQ262237:BHQ262266 AXU262237:AXU262266 ANY262237:ANY262266 AEC262237:AEC262266 UG262237:UG262266 KK262237:KK262266 WWW196701:WWW196730 WNA196701:WNA196730 WDE196701:WDE196730 VTI196701:VTI196730 VJM196701:VJM196730 UZQ196701:UZQ196730 UPU196701:UPU196730 UFY196701:UFY196730 TWC196701:TWC196730 TMG196701:TMG196730 TCK196701:TCK196730 SSO196701:SSO196730 SIS196701:SIS196730 RYW196701:RYW196730 RPA196701:RPA196730 RFE196701:RFE196730 QVI196701:QVI196730 QLM196701:QLM196730 QBQ196701:QBQ196730 PRU196701:PRU196730 PHY196701:PHY196730 OYC196701:OYC196730 OOG196701:OOG196730 OEK196701:OEK196730 NUO196701:NUO196730 NKS196701:NKS196730 NAW196701:NAW196730 MRA196701:MRA196730 MHE196701:MHE196730 LXI196701:LXI196730 LNM196701:LNM196730 LDQ196701:LDQ196730 KTU196701:KTU196730 KJY196701:KJY196730 KAC196701:KAC196730 JQG196701:JQG196730 JGK196701:JGK196730 IWO196701:IWO196730 IMS196701:IMS196730 ICW196701:ICW196730 HTA196701:HTA196730 HJE196701:HJE196730 GZI196701:GZI196730 GPM196701:GPM196730 GFQ196701:GFQ196730 FVU196701:FVU196730 FLY196701:FLY196730 FCC196701:FCC196730 ESG196701:ESG196730 EIK196701:EIK196730 DYO196701:DYO196730 DOS196701:DOS196730 DEW196701:DEW196730 CVA196701:CVA196730 CLE196701:CLE196730 CBI196701:CBI196730 BRM196701:BRM196730 BHQ196701:BHQ196730 AXU196701:AXU196730 ANY196701:ANY196730 AEC196701:AEC196730 UG196701:UG196730 KK196701:KK196730 WWW131165:WWW131194 WNA131165:WNA131194 WDE131165:WDE131194 VTI131165:VTI131194 VJM131165:VJM131194 UZQ131165:UZQ131194 UPU131165:UPU131194 UFY131165:UFY131194 TWC131165:TWC131194 TMG131165:TMG131194 TCK131165:TCK131194 SSO131165:SSO131194 SIS131165:SIS131194 RYW131165:RYW131194 RPA131165:RPA131194 RFE131165:RFE131194 QVI131165:QVI131194 QLM131165:QLM131194 QBQ131165:QBQ131194 PRU131165:PRU131194 PHY131165:PHY131194 OYC131165:OYC131194 OOG131165:OOG131194 OEK131165:OEK131194 NUO131165:NUO131194 NKS131165:NKS131194 NAW131165:NAW131194 MRA131165:MRA131194 MHE131165:MHE131194 LXI131165:LXI131194 LNM131165:LNM131194 LDQ131165:LDQ131194 KTU131165:KTU131194 KJY131165:KJY131194 KAC131165:KAC131194 JQG131165:JQG131194 JGK131165:JGK131194 IWO131165:IWO131194 IMS131165:IMS131194 ICW131165:ICW131194 HTA131165:HTA131194 HJE131165:HJE131194 GZI131165:GZI131194 GPM131165:GPM131194 GFQ131165:GFQ131194 FVU131165:FVU131194 FLY131165:FLY131194 FCC131165:FCC131194 ESG131165:ESG131194 EIK131165:EIK131194 DYO131165:DYO131194 DOS131165:DOS131194 DEW131165:DEW131194 CVA131165:CVA131194 CLE131165:CLE131194 CBI131165:CBI131194 BRM131165:BRM131194 BHQ131165:BHQ131194 AXU131165:AXU131194 ANY131165:ANY131194 AEC131165:AEC131194 UG131165:UG131194 KK131165:KK131194 WWW65629:WWW65658 WNA65629:WNA65658 WDE65629:WDE65658 VTI65629:VTI65658 VJM65629:VJM65658 UZQ65629:UZQ65658 UPU65629:UPU65658 UFY65629:UFY65658 TWC65629:TWC65658 TMG65629:TMG65658 TCK65629:TCK65658 SSO65629:SSO65658 SIS65629:SIS65658 RYW65629:RYW65658 RPA65629:RPA65658 RFE65629:RFE65658 QVI65629:QVI65658 QLM65629:QLM65658 QBQ65629:QBQ65658 PRU65629:PRU65658 PHY65629:PHY65658 OYC65629:OYC65658 OOG65629:OOG65658 OEK65629:OEK65658 NUO65629:NUO65658 NKS65629:NKS65658 NAW65629:NAW65658 MRA65629:MRA65658 MHE65629:MHE65658 LXI65629:LXI65658 LNM65629:LNM65658 LDQ65629:LDQ65658 KTU65629:KTU65658 KJY65629:KJY65658 KAC65629:KAC65658 JQG65629:JQG65658 JGK65629:JGK65658 IWO65629:IWO65658 IMS65629:IMS65658 ICW65629:ICW65658 HTA65629:HTA65658 HJE65629:HJE65658 GZI65629:GZI65658 GPM65629:GPM65658 GFQ65629:GFQ65658 FVU65629:FVU65658 FLY65629:FLY65658 FCC65629:FCC65658 ESG65629:ESG65658 EIK65629:EIK65658 DYO65629:DYO65658 DOS65629:DOS65658 DEW65629:DEW65658 CVA65629:CVA65658 CLE65629:CLE65658 CBI65629:CBI65658 BRM65629:BRM65658 BHQ65629:BHQ65658 AXU65629:AXU65658 ANY65629:ANY65658 AEC65629:AEC65658 UG65629:UG65658 KK65629:KK65658 KJ23:KJ122 UF23:UF122 AEB23:AEB122 ANX23:ANX122 AXT23:AXT122 BHP23:BHP122 BRL23:BRL122 CBH23:CBH122 CLD23:CLD122 CUZ23:CUZ122 DEV23:DEV122 DOR23:DOR122 DYN23:DYN122 EIJ23:EIJ122 ESF23:ESF122 FCB23:FCB122 FLX23:FLX122 FVT23:FVT122 GFP23:GFP122 GPL23:GPL122 GZH23:GZH122 HJD23:HJD122 HSZ23:HSZ122 ICV23:ICV122 IMR23:IMR122 IWN23:IWN122 JGJ23:JGJ122 JQF23:JQF122 KAB23:KAB122 KJX23:KJX122 KTT23:KTT122 LDP23:LDP122 LNL23:LNL122 LXH23:LXH122 MHD23:MHD122 MQZ23:MQZ122 NAV23:NAV122 NKR23:NKR122 NUN23:NUN122 OEJ23:OEJ122 OOF23:OOF122 OYB23:OYB122 PHX23:PHX122 PRT23:PRT122 QBP23:QBP122 QLL23:QLL122 QVH23:QVH122 RFD23:RFD122 ROZ23:ROZ122 RYV23:RYV122 SIR23:SIR122 SSN23:SSN122 TCJ23:TCJ122 TMF23:TMF122 TWB23:TWB122 UFX23:UFX122 UPT23:UPT122 UZP23:UZP122 VJL23:VJL122 VTH23:VTH122 WDD23:WDD122 WMZ23:WMZ122 WWV23:WWV122" xr:uid="{D7C73C1B-AFB3-4A8F-8F20-535AC9C663F8}">
      <formula1>$AP$8:$AP$11</formula1>
    </dataValidation>
    <dataValidation imeMode="halfAlpha" allowBlank="1" showInputMessage="1" showErrorMessage="1" sqref="AE23:AF122 AB23:AB122 F16" xr:uid="{E7955C46-8FCD-486B-8243-1D04010AF087}"/>
  </dataValidations>
  <hyperlinks>
    <hyperlink ref="Z20" r:id="rId1" xr:uid="{9AC186E6-8B46-408B-8B95-B6847D70A40C}"/>
  </hyperlinks>
  <pageMargins left="0.7" right="0.7" top="0.75" bottom="0.75" header="0.3" footer="0.3"/>
  <pageSetup paperSize="9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149D0A39-8492-4E35-8B19-D6DB339DACA0}">
          <x14:formula1>
            <xm:f>ﾘｽﾄ!$D$4:$D$5</xm:f>
          </x14:formula1>
          <xm:sqref>O23:O122</xm:sqref>
        </x14:dataValidation>
        <x14:dataValidation type="list" allowBlank="1" showInputMessage="1" showErrorMessage="1" xr:uid="{FC61D0CF-4F69-4FEE-ADDC-94EE988C61A1}">
          <x14:formula1>
            <xm:f>ﾘｽﾄ!$N$3:$N$49</xm:f>
          </x14:formula1>
          <xm:sqref>T23:T122 Q16 AC23:AC122</xm:sqref>
        </x14:dataValidation>
        <x14:dataValidation type="list" allowBlank="1" showInputMessage="1" showErrorMessage="1" xr:uid="{8FDBAEC1-11DB-4C18-BDF0-D14B96BE81AE}">
          <x14:formula1>
            <xm:f>ﾘｽﾄ!$D$13:$D$14</xm:f>
          </x14:formula1>
          <xm:sqref>AY23:AY122</xm:sqref>
        </x14:dataValidation>
        <x14:dataValidation type="list" allowBlank="1" showInputMessage="1" showErrorMessage="1" xr:uid="{2804FBA6-A495-41F7-BEFD-77D02AC49944}">
          <x14:formula1>
            <xm:f>ﾘｽﾄ!$E$10:$E$12</xm:f>
          </x14:formula1>
          <xm:sqref>AZ23:AZ122</xm:sqref>
        </x14:dataValidation>
        <x14:dataValidation type="list" allowBlank="1" showInputMessage="1" showErrorMessage="1" xr:uid="{77F7C664-E7F0-4CF1-9493-3E6425E4CE58}">
          <x14:formula1>
            <xm:f>ﾘｽﾄ!$C$17:$C$20</xm:f>
          </x14:formula1>
          <xm:sqref>AX23:AX122</xm:sqref>
        </x14:dataValidation>
        <x14:dataValidation type="list" imeMode="off" allowBlank="1" showInputMessage="1" showErrorMessage="1" xr:uid="{D7523B96-F9A7-49C0-8422-A6DDB5C2A234}">
          <x14:formula1>
            <xm:f>ﾘｽﾄ!$A$3:$A$5</xm:f>
          </x14:formula1>
          <xm:sqref>AH23:AH122</xm:sqref>
        </x14:dataValidation>
        <x14:dataValidation type="list" imeMode="off" allowBlank="1" showInputMessage="1" showErrorMessage="1" xr:uid="{92366EA8-9F37-4980-9F7B-EA264CACD232}">
          <x14:formula1>
            <xm:f>ﾘｽﾄ!$A$3:$A$12</xm:f>
          </x14:formula1>
          <xm:sqref>AN23:AN122 AK23:AK122</xm:sqref>
        </x14:dataValidation>
        <x14:dataValidation type="list" imeMode="off" allowBlank="1" showInputMessage="1" showErrorMessage="1" xr:uid="{F20ED317-4D20-4E75-9E92-4C32CA8226E8}">
          <x14:formula1>
            <xm:f>ﾘｽﾄ!$A$3:$A$8</xm:f>
          </x14:formula1>
          <xm:sqref>AM23:AM122 AJ23:AJ122</xm:sqref>
        </x14:dataValidation>
        <x14:dataValidation type="list" allowBlank="1" showInputMessage="1" showErrorMessage="1" xr:uid="{B51AE5FE-330B-4EFB-A21E-75F4FA9ED2C8}">
          <x14:formula1>
            <xm:f>ﾘｽﾄ!$G$3:$G$38</xm:f>
          </x14:formula1>
          <xm:sqref>F23:F122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6F314-BFA6-448D-8336-EFB41AF3A801}">
  <dimension ref="A1:I143"/>
  <sheetViews>
    <sheetView view="pageBreakPreview" zoomScaleNormal="100" zoomScaleSheetLayoutView="100" workbookViewId="0">
      <selection activeCell="B2" sqref="B2"/>
    </sheetView>
  </sheetViews>
  <sheetFormatPr defaultColWidth="9" defaultRowHeight="13.5"/>
  <cols>
    <col min="1" max="1" width="2.75" style="8" customWidth="1"/>
    <col min="2" max="2" width="12.875" style="8" customWidth="1"/>
    <col min="3" max="3" width="10.125" style="8" customWidth="1"/>
    <col min="4" max="5" width="25.625" style="8" customWidth="1"/>
    <col min="6" max="7" width="18.625" style="8" customWidth="1"/>
    <col min="8" max="8" width="2.5" style="8" customWidth="1"/>
    <col min="9" max="9" width="14.875" style="8" customWidth="1"/>
    <col min="10" max="16384" width="9" style="8"/>
  </cols>
  <sheetData>
    <row r="1" spans="1:9" ht="15" customHeight="1">
      <c r="B1" s="216" t="s">
        <v>149</v>
      </c>
      <c r="C1" s="217" t="s">
        <v>148</v>
      </c>
      <c r="D1" s="218" t="s">
        <v>354</v>
      </c>
      <c r="E1" s="218" t="s">
        <v>63</v>
      </c>
      <c r="F1" s="219" t="s">
        <v>64</v>
      </c>
      <c r="G1" s="219" t="s">
        <v>65</v>
      </c>
    </row>
    <row r="2" spans="1:9" ht="27" customHeight="1">
      <c r="B2" s="214">
        <f>一括受付入力ﾌｫｰﾑ!F16</f>
        <v>0</v>
      </c>
      <c r="C2" s="215">
        <f>一括受付入力ﾌｫｰﾑ!F18</f>
        <v>0</v>
      </c>
      <c r="D2" s="238">
        <f>一括受付入力ﾌｫｰﾑ!H16</f>
        <v>0</v>
      </c>
      <c r="E2" s="238">
        <f>一括受付入力ﾌｫｰﾑ!H18</f>
        <v>0</v>
      </c>
      <c r="F2" s="239">
        <f>一括受付入力ﾌｫｰﾑ!K16</f>
        <v>0</v>
      </c>
      <c r="G2" s="239">
        <f>一括受付入力ﾌｫｰﾑ!K18</f>
        <v>0</v>
      </c>
    </row>
    <row r="3" spans="1:9" ht="15" customHeight="1">
      <c r="B3" s="219" t="s">
        <v>66</v>
      </c>
      <c r="C3" s="219" t="s">
        <v>69</v>
      </c>
      <c r="D3" s="219" t="s">
        <v>67</v>
      </c>
      <c r="E3" s="219" t="s">
        <v>68</v>
      </c>
      <c r="F3" s="332" t="s">
        <v>21</v>
      </c>
      <c r="G3" s="333"/>
    </row>
    <row r="4" spans="1:9" ht="27" customHeight="1">
      <c r="B4" s="239">
        <f>一括受付入力ﾌｫｰﾑ!P16</f>
        <v>0</v>
      </c>
      <c r="C4" s="240">
        <f>一括受付入力ﾌｫｰﾑ!Q16</f>
        <v>0</v>
      </c>
      <c r="D4" s="239">
        <f>一括受付入力ﾌｫｰﾑ!S16</f>
        <v>0</v>
      </c>
      <c r="E4" s="239">
        <f>一括受付入力ﾌｫｰﾑ!V16</f>
        <v>0</v>
      </c>
      <c r="F4" s="330">
        <f>一括受付入力ﾌｫｰﾑ!P18</f>
        <v>0</v>
      </c>
      <c r="G4" s="331"/>
    </row>
    <row r="5" spans="1:9" ht="25.5" customHeight="1">
      <c r="B5" s="219" t="s">
        <v>164</v>
      </c>
      <c r="C5" s="335" t="str">
        <f>CONCATENATE(一括受付入力ﾌｫｰﾑ!V18," ",一括受付入力ﾌｫｰﾑ!X18)</f>
        <v xml:space="preserve"> </v>
      </c>
      <c r="D5" s="335"/>
      <c r="E5" s="216" t="s">
        <v>359</v>
      </c>
      <c r="F5" s="334">
        <f>一括受付入力ﾌｫｰﾑ!H13</f>
        <v>0</v>
      </c>
      <c r="G5" s="334"/>
      <c r="I5" s="213">
        <f>SUM(G8:G107)</f>
        <v>0</v>
      </c>
    </row>
    <row r="6" spans="1:9" ht="4.5" customHeight="1"/>
    <row r="7" spans="1:9" ht="16.5" customHeight="1">
      <c r="B7" s="220" t="s">
        <v>355</v>
      </c>
      <c r="C7" s="220" t="s">
        <v>356</v>
      </c>
      <c r="D7" s="220" t="s">
        <v>357</v>
      </c>
      <c r="E7" s="220" t="s">
        <v>380</v>
      </c>
      <c r="F7" s="220" t="s">
        <v>381</v>
      </c>
      <c r="G7" s="220" t="s">
        <v>358</v>
      </c>
    </row>
    <row r="8" spans="1:9" ht="16.5" customHeight="1">
      <c r="A8" s="9">
        <v>1</v>
      </c>
      <c r="B8" s="221" t="str">
        <f>CONCATENATE(一括受付入力ﾌｫｰﾑ!H23,"　",一括受付入力ﾌｫｰﾑ!I23)</f>
        <v>　</v>
      </c>
      <c r="C8" s="201" t="str">
        <f>CONCATENATE(一括受付入力ﾌｫｰﾑ!O23," ",一括受付入力ﾌｫｰﾑ!Q23)</f>
        <v xml:space="preserve"> </v>
      </c>
      <c r="D8" s="202">
        <f>一括受付入力ﾌｫｰﾑ!F23</f>
        <v>0</v>
      </c>
      <c r="E8" s="203" t="str">
        <f>CONCATENATE(一括受付入力ﾌｫｰﾑ!AH23,一括受付入力ﾌｫｰﾑ!AI23,一括受付入力ﾌｫｰﾑ!AJ23,一括受付入力ﾌｫｰﾑ!AK23,一括受付入力ﾌｫｰﾑ!AL23,一括受付入力ﾌｫｰﾑ!AM23,一括受付入力ﾌｫｰﾑ!AN23)</f>
        <v>0:00:00</v>
      </c>
      <c r="F8" s="204">
        <f>一括受付入力ﾌｫｰﾑ!AB23</f>
        <v>0</v>
      </c>
      <c r="G8" s="205" t="str">
        <f>一括受付入力ﾌｫｰﾑ!AO23</f>
        <v/>
      </c>
    </row>
    <row r="9" spans="1:9" ht="16.5" customHeight="1">
      <c r="A9" s="9">
        <v>2</v>
      </c>
      <c r="B9" s="222" t="str">
        <f>CONCATENATE(一括受付入力ﾌｫｰﾑ!H24,"　",一括受付入力ﾌｫｰﾑ!I24)</f>
        <v>　</v>
      </c>
      <c r="C9" s="206" t="str">
        <f>CONCATENATE(一括受付入力ﾌｫｰﾑ!O24," ",一括受付入力ﾌｫｰﾑ!Q24)</f>
        <v xml:space="preserve"> </v>
      </c>
      <c r="D9" s="207">
        <f>一括受付入力ﾌｫｰﾑ!F24</f>
        <v>0</v>
      </c>
      <c r="E9" s="203" t="str">
        <f>CONCATENATE(一括受付入力ﾌｫｰﾑ!AH24,一括受付入力ﾌｫｰﾑ!AI24,一括受付入力ﾌｫｰﾑ!AJ24,一括受付入力ﾌｫｰﾑ!AK24,一括受付入力ﾌｫｰﾑ!AL24,一括受付入力ﾌｫｰﾑ!AM24,一括受付入力ﾌｫｰﾑ!AN24)</f>
        <v>0:00:00</v>
      </c>
      <c r="F9" s="225">
        <f>一括受付入力ﾌｫｰﾑ!AB24</f>
        <v>0</v>
      </c>
      <c r="G9" s="208" t="str">
        <f>一括受付入力ﾌｫｰﾑ!AO24</f>
        <v/>
      </c>
    </row>
    <row r="10" spans="1:9" ht="16.5" customHeight="1">
      <c r="A10" s="9">
        <v>3</v>
      </c>
      <c r="B10" s="222" t="str">
        <f>CONCATENATE(一括受付入力ﾌｫｰﾑ!H25,"　",一括受付入力ﾌｫｰﾑ!I25)</f>
        <v>　</v>
      </c>
      <c r="C10" s="206" t="str">
        <f>CONCATENATE(一括受付入力ﾌｫｰﾑ!O25," ",一括受付入力ﾌｫｰﾑ!Q25)</f>
        <v xml:space="preserve"> </v>
      </c>
      <c r="D10" s="207">
        <f>一括受付入力ﾌｫｰﾑ!F25</f>
        <v>0</v>
      </c>
      <c r="E10" s="203" t="str">
        <f>CONCATENATE(一括受付入力ﾌｫｰﾑ!AH25,一括受付入力ﾌｫｰﾑ!AI25,一括受付入力ﾌｫｰﾑ!AJ25,一括受付入力ﾌｫｰﾑ!AK25,一括受付入力ﾌｫｰﾑ!AL25,一括受付入力ﾌｫｰﾑ!AM25,一括受付入力ﾌｫｰﾑ!AN25)</f>
        <v>0:00:00</v>
      </c>
      <c r="F10" s="225">
        <f>一括受付入力ﾌｫｰﾑ!AB25</f>
        <v>0</v>
      </c>
      <c r="G10" s="208" t="str">
        <f>一括受付入力ﾌｫｰﾑ!AO25</f>
        <v/>
      </c>
    </row>
    <row r="11" spans="1:9" ht="16.5" customHeight="1">
      <c r="A11" s="9">
        <v>4</v>
      </c>
      <c r="B11" s="222" t="str">
        <f>CONCATENATE(一括受付入力ﾌｫｰﾑ!H26,"　",一括受付入力ﾌｫｰﾑ!I26)</f>
        <v>　</v>
      </c>
      <c r="C11" s="206" t="str">
        <f>CONCATENATE(一括受付入力ﾌｫｰﾑ!O26," ",一括受付入力ﾌｫｰﾑ!Q26)</f>
        <v xml:space="preserve"> </v>
      </c>
      <c r="D11" s="207">
        <f>一括受付入力ﾌｫｰﾑ!F26</f>
        <v>0</v>
      </c>
      <c r="E11" s="203" t="str">
        <f>CONCATENATE(一括受付入力ﾌｫｰﾑ!AH26,一括受付入力ﾌｫｰﾑ!AI26,一括受付入力ﾌｫｰﾑ!AJ26,一括受付入力ﾌｫｰﾑ!AK26,一括受付入力ﾌｫｰﾑ!AL26,一括受付入力ﾌｫｰﾑ!AM26,一括受付入力ﾌｫｰﾑ!AN26)</f>
        <v>0:00:00</v>
      </c>
      <c r="F11" s="225">
        <f>一括受付入力ﾌｫｰﾑ!AB26</f>
        <v>0</v>
      </c>
      <c r="G11" s="208" t="str">
        <f>一括受付入力ﾌｫｰﾑ!AO26</f>
        <v/>
      </c>
    </row>
    <row r="12" spans="1:9" ht="16.5" customHeight="1">
      <c r="A12" s="9">
        <v>5</v>
      </c>
      <c r="B12" s="222" t="str">
        <f>CONCATENATE(一括受付入力ﾌｫｰﾑ!H27,"　",一括受付入力ﾌｫｰﾑ!I27)</f>
        <v>　</v>
      </c>
      <c r="C12" s="206" t="str">
        <f>CONCATENATE(一括受付入力ﾌｫｰﾑ!O27," ",一括受付入力ﾌｫｰﾑ!Q27)</f>
        <v xml:space="preserve"> </v>
      </c>
      <c r="D12" s="207">
        <f>一括受付入力ﾌｫｰﾑ!F27</f>
        <v>0</v>
      </c>
      <c r="E12" s="203" t="str">
        <f>CONCATENATE(一括受付入力ﾌｫｰﾑ!AH27,一括受付入力ﾌｫｰﾑ!AI27,一括受付入力ﾌｫｰﾑ!AJ27,一括受付入力ﾌｫｰﾑ!AK27,一括受付入力ﾌｫｰﾑ!AL27,一括受付入力ﾌｫｰﾑ!AM27,一括受付入力ﾌｫｰﾑ!AN27)</f>
        <v>0:00:00</v>
      </c>
      <c r="F12" s="225">
        <f>一括受付入力ﾌｫｰﾑ!AB27</f>
        <v>0</v>
      </c>
      <c r="G12" s="208" t="str">
        <f>一括受付入力ﾌｫｰﾑ!AO27</f>
        <v/>
      </c>
    </row>
    <row r="13" spans="1:9" ht="16.5" customHeight="1">
      <c r="A13" s="9">
        <v>6</v>
      </c>
      <c r="B13" s="222" t="str">
        <f>CONCATENATE(一括受付入力ﾌｫｰﾑ!H28,"　",一括受付入力ﾌｫｰﾑ!I28)</f>
        <v>　</v>
      </c>
      <c r="C13" s="206" t="str">
        <f>CONCATENATE(一括受付入力ﾌｫｰﾑ!O28," ",一括受付入力ﾌｫｰﾑ!Q28)</f>
        <v xml:space="preserve"> </v>
      </c>
      <c r="D13" s="207">
        <f>一括受付入力ﾌｫｰﾑ!F28</f>
        <v>0</v>
      </c>
      <c r="E13" s="203" t="str">
        <f>CONCATENATE(一括受付入力ﾌｫｰﾑ!AH28,一括受付入力ﾌｫｰﾑ!AI28,一括受付入力ﾌｫｰﾑ!AJ28,一括受付入力ﾌｫｰﾑ!AK28,一括受付入力ﾌｫｰﾑ!AL28,一括受付入力ﾌｫｰﾑ!AM28,一括受付入力ﾌｫｰﾑ!AN28)</f>
        <v>0:00:00</v>
      </c>
      <c r="F13" s="225">
        <f>一括受付入力ﾌｫｰﾑ!AB28</f>
        <v>0</v>
      </c>
      <c r="G13" s="208" t="str">
        <f>一括受付入力ﾌｫｰﾑ!AO28</f>
        <v/>
      </c>
    </row>
    <row r="14" spans="1:9" ht="16.5" customHeight="1">
      <c r="A14" s="9">
        <v>7</v>
      </c>
      <c r="B14" s="222" t="str">
        <f>CONCATENATE(一括受付入力ﾌｫｰﾑ!H29,"　",一括受付入力ﾌｫｰﾑ!I29)</f>
        <v>　</v>
      </c>
      <c r="C14" s="206" t="str">
        <f>CONCATENATE(一括受付入力ﾌｫｰﾑ!O29," ",一括受付入力ﾌｫｰﾑ!Q29)</f>
        <v xml:space="preserve"> </v>
      </c>
      <c r="D14" s="207">
        <f>一括受付入力ﾌｫｰﾑ!F29</f>
        <v>0</v>
      </c>
      <c r="E14" s="203" t="str">
        <f>CONCATENATE(一括受付入力ﾌｫｰﾑ!AH29,一括受付入力ﾌｫｰﾑ!AI29,一括受付入力ﾌｫｰﾑ!AJ29,一括受付入力ﾌｫｰﾑ!AK29,一括受付入力ﾌｫｰﾑ!AL29,一括受付入力ﾌｫｰﾑ!AM29,一括受付入力ﾌｫｰﾑ!AN29)</f>
        <v>0:00:00</v>
      </c>
      <c r="F14" s="225">
        <f>一括受付入力ﾌｫｰﾑ!AB29</f>
        <v>0</v>
      </c>
      <c r="G14" s="208" t="str">
        <f>一括受付入力ﾌｫｰﾑ!AO29</f>
        <v/>
      </c>
    </row>
    <row r="15" spans="1:9" ht="16.5" customHeight="1">
      <c r="A15" s="9">
        <v>8</v>
      </c>
      <c r="B15" s="222" t="str">
        <f>CONCATENATE(一括受付入力ﾌｫｰﾑ!H30,"　",一括受付入力ﾌｫｰﾑ!I30)</f>
        <v>　</v>
      </c>
      <c r="C15" s="206" t="str">
        <f>CONCATENATE(一括受付入力ﾌｫｰﾑ!O30," ",一括受付入力ﾌｫｰﾑ!Q30)</f>
        <v xml:space="preserve"> </v>
      </c>
      <c r="D15" s="207">
        <f>一括受付入力ﾌｫｰﾑ!F30</f>
        <v>0</v>
      </c>
      <c r="E15" s="203" t="str">
        <f>CONCATENATE(一括受付入力ﾌｫｰﾑ!AH30,一括受付入力ﾌｫｰﾑ!AI30,一括受付入力ﾌｫｰﾑ!AJ30,一括受付入力ﾌｫｰﾑ!AK30,一括受付入力ﾌｫｰﾑ!AL30,一括受付入力ﾌｫｰﾑ!AM30,一括受付入力ﾌｫｰﾑ!AN30)</f>
        <v>0:00:00</v>
      </c>
      <c r="F15" s="225">
        <f>一括受付入力ﾌｫｰﾑ!AB30</f>
        <v>0</v>
      </c>
      <c r="G15" s="208" t="str">
        <f>一括受付入力ﾌｫｰﾑ!AO30</f>
        <v/>
      </c>
    </row>
    <row r="16" spans="1:9" ht="16.5" customHeight="1">
      <c r="A16" s="9">
        <v>9</v>
      </c>
      <c r="B16" s="222" t="str">
        <f>CONCATENATE(一括受付入力ﾌｫｰﾑ!H31,"　",一括受付入力ﾌｫｰﾑ!I31)</f>
        <v>　</v>
      </c>
      <c r="C16" s="206" t="str">
        <f>CONCATENATE(一括受付入力ﾌｫｰﾑ!O31," ",一括受付入力ﾌｫｰﾑ!Q31)</f>
        <v xml:space="preserve"> </v>
      </c>
      <c r="D16" s="207">
        <f>一括受付入力ﾌｫｰﾑ!F31</f>
        <v>0</v>
      </c>
      <c r="E16" s="203" t="str">
        <f>CONCATENATE(一括受付入力ﾌｫｰﾑ!AH31,一括受付入力ﾌｫｰﾑ!AI31,一括受付入力ﾌｫｰﾑ!AJ31,一括受付入力ﾌｫｰﾑ!AK31,一括受付入力ﾌｫｰﾑ!AL31,一括受付入力ﾌｫｰﾑ!AM31,一括受付入力ﾌｫｰﾑ!AN31)</f>
        <v>0:00:00</v>
      </c>
      <c r="F16" s="225">
        <f>一括受付入力ﾌｫｰﾑ!AB31</f>
        <v>0</v>
      </c>
      <c r="G16" s="208" t="str">
        <f>一括受付入力ﾌｫｰﾑ!AO31</f>
        <v/>
      </c>
    </row>
    <row r="17" spans="1:7" ht="16.5" customHeight="1">
      <c r="A17" s="9">
        <v>10</v>
      </c>
      <c r="B17" s="222" t="str">
        <f>CONCATENATE(一括受付入力ﾌｫｰﾑ!H32,"　",一括受付入力ﾌｫｰﾑ!I32)</f>
        <v>　</v>
      </c>
      <c r="C17" s="206" t="str">
        <f>CONCATENATE(一括受付入力ﾌｫｰﾑ!O32," ",一括受付入力ﾌｫｰﾑ!Q32)</f>
        <v xml:space="preserve"> </v>
      </c>
      <c r="D17" s="207">
        <f>一括受付入力ﾌｫｰﾑ!F32</f>
        <v>0</v>
      </c>
      <c r="E17" s="203" t="str">
        <f>CONCATENATE(一括受付入力ﾌｫｰﾑ!AH32,一括受付入力ﾌｫｰﾑ!AI32,一括受付入力ﾌｫｰﾑ!AJ32,一括受付入力ﾌｫｰﾑ!AK32,一括受付入力ﾌｫｰﾑ!AL32,一括受付入力ﾌｫｰﾑ!AM32,一括受付入力ﾌｫｰﾑ!AN32)</f>
        <v>0:00:00</v>
      </c>
      <c r="F17" s="225">
        <f>一括受付入力ﾌｫｰﾑ!AB32</f>
        <v>0</v>
      </c>
      <c r="G17" s="208" t="str">
        <f>一括受付入力ﾌｫｰﾑ!AO32</f>
        <v/>
      </c>
    </row>
    <row r="18" spans="1:7" ht="16.5" customHeight="1">
      <c r="A18" s="9">
        <v>11</v>
      </c>
      <c r="B18" s="222" t="str">
        <f>CONCATENATE(一括受付入力ﾌｫｰﾑ!H33,"　",一括受付入力ﾌｫｰﾑ!I33)</f>
        <v>　</v>
      </c>
      <c r="C18" s="206" t="str">
        <f>CONCATENATE(一括受付入力ﾌｫｰﾑ!O33," ",一括受付入力ﾌｫｰﾑ!Q33)</f>
        <v xml:space="preserve"> </v>
      </c>
      <c r="D18" s="207">
        <f>一括受付入力ﾌｫｰﾑ!F33</f>
        <v>0</v>
      </c>
      <c r="E18" s="203" t="str">
        <f>CONCATENATE(一括受付入力ﾌｫｰﾑ!AH33,一括受付入力ﾌｫｰﾑ!AI33,一括受付入力ﾌｫｰﾑ!AJ33,一括受付入力ﾌｫｰﾑ!AK33,一括受付入力ﾌｫｰﾑ!AL33,一括受付入力ﾌｫｰﾑ!AM33,一括受付入力ﾌｫｰﾑ!AN33)</f>
        <v>0:00:00</v>
      </c>
      <c r="F18" s="225">
        <f>一括受付入力ﾌｫｰﾑ!AB33</f>
        <v>0</v>
      </c>
      <c r="G18" s="208" t="str">
        <f>一括受付入力ﾌｫｰﾑ!AO33</f>
        <v/>
      </c>
    </row>
    <row r="19" spans="1:7" ht="16.5" customHeight="1">
      <c r="A19" s="9">
        <v>12</v>
      </c>
      <c r="B19" s="222" t="str">
        <f>CONCATENATE(一括受付入力ﾌｫｰﾑ!H34,"　",一括受付入力ﾌｫｰﾑ!I34)</f>
        <v>　</v>
      </c>
      <c r="C19" s="206" t="str">
        <f>CONCATENATE(一括受付入力ﾌｫｰﾑ!O34," ",一括受付入力ﾌｫｰﾑ!Q34)</f>
        <v xml:space="preserve"> </v>
      </c>
      <c r="D19" s="207">
        <f>一括受付入力ﾌｫｰﾑ!F34</f>
        <v>0</v>
      </c>
      <c r="E19" s="203" t="str">
        <f>CONCATENATE(一括受付入力ﾌｫｰﾑ!AH34,一括受付入力ﾌｫｰﾑ!AI34,一括受付入力ﾌｫｰﾑ!AJ34,一括受付入力ﾌｫｰﾑ!AK34,一括受付入力ﾌｫｰﾑ!AL34,一括受付入力ﾌｫｰﾑ!AM34,一括受付入力ﾌｫｰﾑ!AN34)</f>
        <v>0:00:00</v>
      </c>
      <c r="F19" s="225">
        <f>一括受付入力ﾌｫｰﾑ!AB34</f>
        <v>0</v>
      </c>
      <c r="G19" s="208" t="str">
        <f>一括受付入力ﾌｫｰﾑ!AO34</f>
        <v/>
      </c>
    </row>
    <row r="20" spans="1:7" ht="16.5" customHeight="1">
      <c r="A20" s="9">
        <v>13</v>
      </c>
      <c r="B20" s="222" t="str">
        <f>CONCATENATE(一括受付入力ﾌｫｰﾑ!H35,"　",一括受付入力ﾌｫｰﾑ!I35)</f>
        <v>　</v>
      </c>
      <c r="C20" s="206" t="str">
        <f>CONCATENATE(一括受付入力ﾌｫｰﾑ!O35," ",一括受付入力ﾌｫｰﾑ!Q35)</f>
        <v xml:space="preserve"> </v>
      </c>
      <c r="D20" s="207">
        <f>一括受付入力ﾌｫｰﾑ!F35</f>
        <v>0</v>
      </c>
      <c r="E20" s="203" t="str">
        <f>CONCATENATE(一括受付入力ﾌｫｰﾑ!AH35,一括受付入力ﾌｫｰﾑ!AI35,一括受付入力ﾌｫｰﾑ!AJ35,一括受付入力ﾌｫｰﾑ!AK35,一括受付入力ﾌｫｰﾑ!AL35,一括受付入力ﾌｫｰﾑ!AM35,一括受付入力ﾌｫｰﾑ!AN35)</f>
        <v>0:00:00</v>
      </c>
      <c r="F20" s="225">
        <f>一括受付入力ﾌｫｰﾑ!AB35</f>
        <v>0</v>
      </c>
      <c r="G20" s="208" t="str">
        <f>一括受付入力ﾌｫｰﾑ!AO35</f>
        <v/>
      </c>
    </row>
    <row r="21" spans="1:7" ht="16.5" customHeight="1">
      <c r="A21" s="9">
        <v>14</v>
      </c>
      <c r="B21" s="222" t="str">
        <f>CONCATENATE(一括受付入力ﾌｫｰﾑ!H36,"　",一括受付入力ﾌｫｰﾑ!I36)</f>
        <v>　</v>
      </c>
      <c r="C21" s="206" t="str">
        <f>CONCATENATE(一括受付入力ﾌｫｰﾑ!O36," ",一括受付入力ﾌｫｰﾑ!Q36)</f>
        <v xml:space="preserve"> </v>
      </c>
      <c r="D21" s="207">
        <f>一括受付入力ﾌｫｰﾑ!F36</f>
        <v>0</v>
      </c>
      <c r="E21" s="203" t="str">
        <f>CONCATENATE(一括受付入力ﾌｫｰﾑ!AH36,一括受付入力ﾌｫｰﾑ!AI36,一括受付入力ﾌｫｰﾑ!AJ36,一括受付入力ﾌｫｰﾑ!AK36,一括受付入力ﾌｫｰﾑ!AL36,一括受付入力ﾌｫｰﾑ!AM36,一括受付入力ﾌｫｰﾑ!AN36)</f>
        <v>0:00:00</v>
      </c>
      <c r="F21" s="225">
        <f>一括受付入力ﾌｫｰﾑ!AB36</f>
        <v>0</v>
      </c>
      <c r="G21" s="208" t="str">
        <f>一括受付入力ﾌｫｰﾑ!AO36</f>
        <v/>
      </c>
    </row>
    <row r="22" spans="1:7" ht="16.5" customHeight="1">
      <c r="A22" s="9">
        <v>15</v>
      </c>
      <c r="B22" s="222" t="str">
        <f>CONCATENATE(一括受付入力ﾌｫｰﾑ!H37,"　",一括受付入力ﾌｫｰﾑ!I37)</f>
        <v>　</v>
      </c>
      <c r="C22" s="206" t="str">
        <f>CONCATENATE(一括受付入力ﾌｫｰﾑ!O37," ",一括受付入力ﾌｫｰﾑ!Q37)</f>
        <v xml:space="preserve"> </v>
      </c>
      <c r="D22" s="207">
        <f>一括受付入力ﾌｫｰﾑ!F37</f>
        <v>0</v>
      </c>
      <c r="E22" s="203" t="str">
        <f>CONCATENATE(一括受付入力ﾌｫｰﾑ!AH37,一括受付入力ﾌｫｰﾑ!AI37,一括受付入力ﾌｫｰﾑ!AJ37,一括受付入力ﾌｫｰﾑ!AK37,一括受付入力ﾌｫｰﾑ!AL37,一括受付入力ﾌｫｰﾑ!AM37,一括受付入力ﾌｫｰﾑ!AN37)</f>
        <v>0:00:00</v>
      </c>
      <c r="F22" s="225">
        <f>一括受付入力ﾌｫｰﾑ!AB37</f>
        <v>0</v>
      </c>
      <c r="G22" s="208" t="str">
        <f>一括受付入力ﾌｫｰﾑ!AO37</f>
        <v/>
      </c>
    </row>
    <row r="23" spans="1:7" ht="16.5" customHeight="1">
      <c r="A23" s="9">
        <v>16</v>
      </c>
      <c r="B23" s="222" t="str">
        <f>CONCATENATE(一括受付入力ﾌｫｰﾑ!H38,"　",一括受付入力ﾌｫｰﾑ!I38)</f>
        <v>　</v>
      </c>
      <c r="C23" s="206" t="str">
        <f>CONCATENATE(一括受付入力ﾌｫｰﾑ!O38," ",一括受付入力ﾌｫｰﾑ!Q38)</f>
        <v xml:space="preserve"> </v>
      </c>
      <c r="D23" s="207">
        <f>一括受付入力ﾌｫｰﾑ!F38</f>
        <v>0</v>
      </c>
      <c r="E23" s="203" t="str">
        <f>CONCATENATE(一括受付入力ﾌｫｰﾑ!AH38,一括受付入力ﾌｫｰﾑ!AI38,一括受付入力ﾌｫｰﾑ!AJ38,一括受付入力ﾌｫｰﾑ!AK38,一括受付入力ﾌｫｰﾑ!AL38,一括受付入力ﾌｫｰﾑ!AM38,一括受付入力ﾌｫｰﾑ!AN38)</f>
        <v>0:00:00</v>
      </c>
      <c r="F23" s="225">
        <f>一括受付入力ﾌｫｰﾑ!AB38</f>
        <v>0</v>
      </c>
      <c r="G23" s="208" t="str">
        <f>一括受付入力ﾌｫｰﾑ!AO38</f>
        <v/>
      </c>
    </row>
    <row r="24" spans="1:7" ht="16.5" customHeight="1">
      <c r="A24" s="9">
        <v>17</v>
      </c>
      <c r="B24" s="222" t="str">
        <f>CONCATENATE(一括受付入力ﾌｫｰﾑ!H39,"　",一括受付入力ﾌｫｰﾑ!I39)</f>
        <v>　</v>
      </c>
      <c r="C24" s="206" t="str">
        <f>CONCATENATE(一括受付入力ﾌｫｰﾑ!O39," ",一括受付入力ﾌｫｰﾑ!Q39)</f>
        <v xml:space="preserve"> </v>
      </c>
      <c r="D24" s="207">
        <f>一括受付入力ﾌｫｰﾑ!F39</f>
        <v>0</v>
      </c>
      <c r="E24" s="203" t="str">
        <f>CONCATENATE(一括受付入力ﾌｫｰﾑ!AH39,一括受付入力ﾌｫｰﾑ!AI39,一括受付入力ﾌｫｰﾑ!AJ39,一括受付入力ﾌｫｰﾑ!AK39,一括受付入力ﾌｫｰﾑ!AL39,一括受付入力ﾌｫｰﾑ!AM39,一括受付入力ﾌｫｰﾑ!AN39)</f>
        <v>0:00:00</v>
      </c>
      <c r="F24" s="225">
        <f>一括受付入力ﾌｫｰﾑ!AB39</f>
        <v>0</v>
      </c>
      <c r="G24" s="208" t="str">
        <f>一括受付入力ﾌｫｰﾑ!AO39</f>
        <v/>
      </c>
    </row>
    <row r="25" spans="1:7" ht="16.5" customHeight="1">
      <c r="A25" s="9">
        <v>18</v>
      </c>
      <c r="B25" s="222" t="str">
        <f>CONCATENATE(一括受付入力ﾌｫｰﾑ!H40,"　",一括受付入力ﾌｫｰﾑ!I40)</f>
        <v>　</v>
      </c>
      <c r="C25" s="206" t="str">
        <f>CONCATENATE(一括受付入力ﾌｫｰﾑ!O40," ",一括受付入力ﾌｫｰﾑ!Q40)</f>
        <v xml:space="preserve"> </v>
      </c>
      <c r="D25" s="207">
        <f>一括受付入力ﾌｫｰﾑ!F40</f>
        <v>0</v>
      </c>
      <c r="E25" s="203" t="str">
        <f>CONCATENATE(一括受付入力ﾌｫｰﾑ!AH40,一括受付入力ﾌｫｰﾑ!AI40,一括受付入力ﾌｫｰﾑ!AJ40,一括受付入力ﾌｫｰﾑ!AK40,一括受付入力ﾌｫｰﾑ!AL40,一括受付入力ﾌｫｰﾑ!AM40,一括受付入力ﾌｫｰﾑ!AN40)</f>
        <v>0:00:00</v>
      </c>
      <c r="F25" s="225">
        <f>一括受付入力ﾌｫｰﾑ!AB40</f>
        <v>0</v>
      </c>
      <c r="G25" s="208" t="str">
        <f>一括受付入力ﾌｫｰﾑ!AO40</f>
        <v/>
      </c>
    </row>
    <row r="26" spans="1:7" ht="16.5" customHeight="1">
      <c r="A26" s="9">
        <v>19</v>
      </c>
      <c r="B26" s="222" t="str">
        <f>CONCATENATE(一括受付入力ﾌｫｰﾑ!H41,"　",一括受付入力ﾌｫｰﾑ!I41)</f>
        <v>　</v>
      </c>
      <c r="C26" s="206" t="str">
        <f>CONCATENATE(一括受付入力ﾌｫｰﾑ!O41," ",一括受付入力ﾌｫｰﾑ!Q41)</f>
        <v xml:space="preserve"> </v>
      </c>
      <c r="D26" s="207">
        <f>一括受付入力ﾌｫｰﾑ!F41</f>
        <v>0</v>
      </c>
      <c r="E26" s="203" t="str">
        <f>CONCATENATE(一括受付入力ﾌｫｰﾑ!AH41,一括受付入力ﾌｫｰﾑ!AI41,一括受付入力ﾌｫｰﾑ!AJ41,一括受付入力ﾌｫｰﾑ!AK41,一括受付入力ﾌｫｰﾑ!AL41,一括受付入力ﾌｫｰﾑ!AM41,一括受付入力ﾌｫｰﾑ!AN41)</f>
        <v>0:00:00</v>
      </c>
      <c r="F26" s="225">
        <f>一括受付入力ﾌｫｰﾑ!AB41</f>
        <v>0</v>
      </c>
      <c r="G26" s="208" t="str">
        <f>一括受付入力ﾌｫｰﾑ!AO41</f>
        <v/>
      </c>
    </row>
    <row r="27" spans="1:7" ht="16.5" customHeight="1">
      <c r="A27" s="9">
        <v>20</v>
      </c>
      <c r="B27" s="222" t="str">
        <f>CONCATENATE(一括受付入力ﾌｫｰﾑ!H42,"　",一括受付入力ﾌｫｰﾑ!I42)</f>
        <v>　</v>
      </c>
      <c r="C27" s="206" t="str">
        <f>CONCATENATE(一括受付入力ﾌｫｰﾑ!O42," ",一括受付入力ﾌｫｰﾑ!Q42)</f>
        <v xml:space="preserve"> </v>
      </c>
      <c r="D27" s="207">
        <f>一括受付入力ﾌｫｰﾑ!F42</f>
        <v>0</v>
      </c>
      <c r="E27" s="203" t="str">
        <f>CONCATENATE(一括受付入力ﾌｫｰﾑ!AH42,一括受付入力ﾌｫｰﾑ!AI42,一括受付入力ﾌｫｰﾑ!AJ42,一括受付入力ﾌｫｰﾑ!AK42,一括受付入力ﾌｫｰﾑ!AL42,一括受付入力ﾌｫｰﾑ!AM42,一括受付入力ﾌｫｰﾑ!AN42)</f>
        <v>0:00:00</v>
      </c>
      <c r="F27" s="225">
        <f>一括受付入力ﾌｫｰﾑ!AB42</f>
        <v>0</v>
      </c>
      <c r="G27" s="208" t="str">
        <f>一括受付入力ﾌｫｰﾑ!AO42</f>
        <v/>
      </c>
    </row>
    <row r="28" spans="1:7" ht="16.5" customHeight="1">
      <c r="A28" s="9">
        <v>21</v>
      </c>
      <c r="B28" s="222" t="str">
        <f>CONCATENATE(一括受付入力ﾌｫｰﾑ!H43,"　",一括受付入力ﾌｫｰﾑ!I43)</f>
        <v>　</v>
      </c>
      <c r="C28" s="206" t="str">
        <f>CONCATENATE(一括受付入力ﾌｫｰﾑ!O43," ",一括受付入力ﾌｫｰﾑ!Q43)</f>
        <v xml:space="preserve"> </v>
      </c>
      <c r="D28" s="207">
        <f>一括受付入力ﾌｫｰﾑ!F43</f>
        <v>0</v>
      </c>
      <c r="E28" s="203" t="str">
        <f>CONCATENATE(一括受付入力ﾌｫｰﾑ!AH43,一括受付入力ﾌｫｰﾑ!AI43,一括受付入力ﾌｫｰﾑ!AJ43,一括受付入力ﾌｫｰﾑ!AK43,一括受付入力ﾌｫｰﾑ!AL43,一括受付入力ﾌｫｰﾑ!AM43,一括受付入力ﾌｫｰﾑ!AN43)</f>
        <v>0:00:00</v>
      </c>
      <c r="F28" s="225">
        <f>一括受付入力ﾌｫｰﾑ!AB43</f>
        <v>0</v>
      </c>
      <c r="G28" s="208" t="str">
        <f>一括受付入力ﾌｫｰﾑ!AO43</f>
        <v/>
      </c>
    </row>
    <row r="29" spans="1:7" ht="16.5" customHeight="1">
      <c r="A29" s="9">
        <v>22</v>
      </c>
      <c r="B29" s="222" t="str">
        <f>CONCATENATE(一括受付入力ﾌｫｰﾑ!H44,"　",一括受付入力ﾌｫｰﾑ!I44)</f>
        <v>　</v>
      </c>
      <c r="C29" s="206" t="str">
        <f>CONCATENATE(一括受付入力ﾌｫｰﾑ!O44," ",一括受付入力ﾌｫｰﾑ!Q44)</f>
        <v xml:space="preserve"> </v>
      </c>
      <c r="D29" s="207">
        <f>一括受付入力ﾌｫｰﾑ!F44</f>
        <v>0</v>
      </c>
      <c r="E29" s="203" t="str">
        <f>CONCATENATE(一括受付入力ﾌｫｰﾑ!AH44,一括受付入力ﾌｫｰﾑ!AI44,一括受付入力ﾌｫｰﾑ!AJ44,一括受付入力ﾌｫｰﾑ!AK44,一括受付入力ﾌｫｰﾑ!AL44,一括受付入力ﾌｫｰﾑ!AM44,一括受付入力ﾌｫｰﾑ!AN44)</f>
        <v>0:00:00</v>
      </c>
      <c r="F29" s="225">
        <f>一括受付入力ﾌｫｰﾑ!AB44</f>
        <v>0</v>
      </c>
      <c r="G29" s="208" t="str">
        <f>一括受付入力ﾌｫｰﾑ!AO44</f>
        <v/>
      </c>
    </row>
    <row r="30" spans="1:7" ht="16.5" customHeight="1">
      <c r="A30" s="9">
        <v>23</v>
      </c>
      <c r="B30" s="222" t="str">
        <f>CONCATENATE(一括受付入力ﾌｫｰﾑ!H45,"　",一括受付入力ﾌｫｰﾑ!I45)</f>
        <v>　</v>
      </c>
      <c r="C30" s="206" t="str">
        <f>CONCATENATE(一括受付入力ﾌｫｰﾑ!O45," ",一括受付入力ﾌｫｰﾑ!Q45)</f>
        <v xml:space="preserve"> </v>
      </c>
      <c r="D30" s="207">
        <f>一括受付入力ﾌｫｰﾑ!F45</f>
        <v>0</v>
      </c>
      <c r="E30" s="203" t="str">
        <f>CONCATENATE(一括受付入力ﾌｫｰﾑ!AH45,一括受付入力ﾌｫｰﾑ!AI45,一括受付入力ﾌｫｰﾑ!AJ45,一括受付入力ﾌｫｰﾑ!AK45,一括受付入力ﾌｫｰﾑ!AL45,一括受付入力ﾌｫｰﾑ!AM45,一括受付入力ﾌｫｰﾑ!AN45)</f>
        <v>0:00:00</v>
      </c>
      <c r="F30" s="225">
        <f>一括受付入力ﾌｫｰﾑ!AB45</f>
        <v>0</v>
      </c>
      <c r="G30" s="208" t="str">
        <f>一括受付入力ﾌｫｰﾑ!AO45</f>
        <v/>
      </c>
    </row>
    <row r="31" spans="1:7" ht="16.5" customHeight="1">
      <c r="A31" s="9">
        <v>24</v>
      </c>
      <c r="B31" s="222" t="str">
        <f>CONCATENATE(一括受付入力ﾌｫｰﾑ!H46,"　",一括受付入力ﾌｫｰﾑ!I46)</f>
        <v>　</v>
      </c>
      <c r="C31" s="206" t="str">
        <f>CONCATENATE(一括受付入力ﾌｫｰﾑ!O46," ",一括受付入力ﾌｫｰﾑ!Q46)</f>
        <v xml:space="preserve"> </v>
      </c>
      <c r="D31" s="207">
        <f>一括受付入力ﾌｫｰﾑ!F46</f>
        <v>0</v>
      </c>
      <c r="E31" s="203" t="str">
        <f>CONCATENATE(一括受付入力ﾌｫｰﾑ!AH46,一括受付入力ﾌｫｰﾑ!AI46,一括受付入力ﾌｫｰﾑ!AJ46,一括受付入力ﾌｫｰﾑ!AK46,一括受付入力ﾌｫｰﾑ!AL46,一括受付入力ﾌｫｰﾑ!AM46,一括受付入力ﾌｫｰﾑ!AN46)</f>
        <v>0:00:00</v>
      </c>
      <c r="F31" s="225">
        <f>一括受付入力ﾌｫｰﾑ!AB46</f>
        <v>0</v>
      </c>
      <c r="G31" s="208" t="str">
        <f>一括受付入力ﾌｫｰﾑ!AO46</f>
        <v/>
      </c>
    </row>
    <row r="32" spans="1:7" ht="16.5" customHeight="1">
      <c r="A32" s="9">
        <v>25</v>
      </c>
      <c r="B32" s="222" t="str">
        <f>CONCATENATE(一括受付入力ﾌｫｰﾑ!H47,"　",一括受付入力ﾌｫｰﾑ!I47)</f>
        <v>　</v>
      </c>
      <c r="C32" s="206" t="str">
        <f>CONCATENATE(一括受付入力ﾌｫｰﾑ!O47," ",一括受付入力ﾌｫｰﾑ!Q47)</f>
        <v xml:space="preserve"> </v>
      </c>
      <c r="D32" s="207">
        <f>一括受付入力ﾌｫｰﾑ!F47</f>
        <v>0</v>
      </c>
      <c r="E32" s="203" t="str">
        <f>CONCATENATE(一括受付入力ﾌｫｰﾑ!AH47,一括受付入力ﾌｫｰﾑ!AI47,一括受付入力ﾌｫｰﾑ!AJ47,一括受付入力ﾌｫｰﾑ!AK47,一括受付入力ﾌｫｰﾑ!AL47,一括受付入力ﾌｫｰﾑ!AM47,一括受付入力ﾌｫｰﾑ!AN47)</f>
        <v>0:00:00</v>
      </c>
      <c r="F32" s="225">
        <f>一括受付入力ﾌｫｰﾑ!AB47</f>
        <v>0</v>
      </c>
      <c r="G32" s="208" t="str">
        <f>一括受付入力ﾌｫｰﾑ!AO47</f>
        <v/>
      </c>
    </row>
    <row r="33" spans="1:7" ht="16.5" customHeight="1">
      <c r="A33" s="9">
        <v>26</v>
      </c>
      <c r="B33" s="222" t="str">
        <f>CONCATENATE(一括受付入力ﾌｫｰﾑ!H48,"　",一括受付入力ﾌｫｰﾑ!I48)</f>
        <v>　</v>
      </c>
      <c r="C33" s="206" t="str">
        <f>CONCATENATE(一括受付入力ﾌｫｰﾑ!O48," ",一括受付入力ﾌｫｰﾑ!Q48)</f>
        <v xml:space="preserve"> </v>
      </c>
      <c r="D33" s="207">
        <f>一括受付入力ﾌｫｰﾑ!F48</f>
        <v>0</v>
      </c>
      <c r="E33" s="203" t="str">
        <f>CONCATENATE(一括受付入力ﾌｫｰﾑ!AH48,一括受付入力ﾌｫｰﾑ!AI48,一括受付入力ﾌｫｰﾑ!AJ48,一括受付入力ﾌｫｰﾑ!AK48,一括受付入力ﾌｫｰﾑ!AL48,一括受付入力ﾌｫｰﾑ!AM48,一括受付入力ﾌｫｰﾑ!AN48)</f>
        <v>0:00:00</v>
      </c>
      <c r="F33" s="225">
        <f>一括受付入力ﾌｫｰﾑ!AB48</f>
        <v>0</v>
      </c>
      <c r="G33" s="208" t="str">
        <f>一括受付入力ﾌｫｰﾑ!AO48</f>
        <v/>
      </c>
    </row>
    <row r="34" spans="1:7" ht="16.5" customHeight="1">
      <c r="A34" s="9">
        <v>27</v>
      </c>
      <c r="B34" s="222" t="str">
        <f>CONCATENATE(一括受付入力ﾌｫｰﾑ!H49,"　",一括受付入力ﾌｫｰﾑ!I49)</f>
        <v>　</v>
      </c>
      <c r="C34" s="206" t="str">
        <f>CONCATENATE(一括受付入力ﾌｫｰﾑ!O49," ",一括受付入力ﾌｫｰﾑ!Q49)</f>
        <v xml:space="preserve"> </v>
      </c>
      <c r="D34" s="207">
        <f>一括受付入力ﾌｫｰﾑ!F49</f>
        <v>0</v>
      </c>
      <c r="E34" s="203" t="str">
        <f>CONCATENATE(一括受付入力ﾌｫｰﾑ!AH49,一括受付入力ﾌｫｰﾑ!AI49,一括受付入力ﾌｫｰﾑ!AJ49,一括受付入力ﾌｫｰﾑ!AK49,一括受付入力ﾌｫｰﾑ!AL49,一括受付入力ﾌｫｰﾑ!AM49,一括受付入力ﾌｫｰﾑ!AN49)</f>
        <v>0:00:00</v>
      </c>
      <c r="F34" s="225">
        <f>一括受付入力ﾌｫｰﾑ!AB49</f>
        <v>0</v>
      </c>
      <c r="G34" s="208" t="str">
        <f>一括受付入力ﾌｫｰﾑ!AO49</f>
        <v/>
      </c>
    </row>
    <row r="35" spans="1:7" ht="16.5" customHeight="1">
      <c r="A35" s="9">
        <v>28</v>
      </c>
      <c r="B35" s="222" t="str">
        <f>CONCATENATE(一括受付入力ﾌｫｰﾑ!H50,"　",一括受付入力ﾌｫｰﾑ!I50)</f>
        <v>　</v>
      </c>
      <c r="C35" s="206" t="str">
        <f>CONCATENATE(一括受付入力ﾌｫｰﾑ!O50," ",一括受付入力ﾌｫｰﾑ!Q50)</f>
        <v xml:space="preserve"> </v>
      </c>
      <c r="D35" s="207">
        <f>一括受付入力ﾌｫｰﾑ!F50</f>
        <v>0</v>
      </c>
      <c r="E35" s="203" t="str">
        <f>CONCATENATE(一括受付入力ﾌｫｰﾑ!AH50,一括受付入力ﾌｫｰﾑ!AI50,一括受付入力ﾌｫｰﾑ!AJ50,一括受付入力ﾌｫｰﾑ!AK50,一括受付入力ﾌｫｰﾑ!AL50,一括受付入力ﾌｫｰﾑ!AM50,一括受付入力ﾌｫｰﾑ!AN50)</f>
        <v>0:00:00</v>
      </c>
      <c r="F35" s="225">
        <f>一括受付入力ﾌｫｰﾑ!AB50</f>
        <v>0</v>
      </c>
      <c r="G35" s="208" t="str">
        <f>一括受付入力ﾌｫｰﾑ!AO50</f>
        <v/>
      </c>
    </row>
    <row r="36" spans="1:7" ht="16.5" customHeight="1">
      <c r="A36" s="9">
        <v>29</v>
      </c>
      <c r="B36" s="222" t="str">
        <f>CONCATENATE(一括受付入力ﾌｫｰﾑ!H51,"　",一括受付入力ﾌｫｰﾑ!I51)</f>
        <v>　</v>
      </c>
      <c r="C36" s="206" t="str">
        <f>CONCATENATE(一括受付入力ﾌｫｰﾑ!O51," ",一括受付入力ﾌｫｰﾑ!Q51)</f>
        <v xml:space="preserve"> </v>
      </c>
      <c r="D36" s="207">
        <f>一括受付入力ﾌｫｰﾑ!F51</f>
        <v>0</v>
      </c>
      <c r="E36" s="203" t="str">
        <f>CONCATENATE(一括受付入力ﾌｫｰﾑ!AH51,一括受付入力ﾌｫｰﾑ!AI51,一括受付入力ﾌｫｰﾑ!AJ51,一括受付入力ﾌｫｰﾑ!AK51,一括受付入力ﾌｫｰﾑ!AL51,一括受付入力ﾌｫｰﾑ!AM51,一括受付入力ﾌｫｰﾑ!AN51)</f>
        <v>0:00:00</v>
      </c>
      <c r="F36" s="225">
        <f>一括受付入力ﾌｫｰﾑ!AB51</f>
        <v>0</v>
      </c>
      <c r="G36" s="208" t="str">
        <f>一括受付入力ﾌｫｰﾑ!AO51</f>
        <v/>
      </c>
    </row>
    <row r="37" spans="1:7" ht="16.5" customHeight="1">
      <c r="A37" s="9">
        <v>30</v>
      </c>
      <c r="B37" s="222" t="str">
        <f>CONCATENATE(一括受付入力ﾌｫｰﾑ!H52,"　",一括受付入力ﾌｫｰﾑ!I52)</f>
        <v>　</v>
      </c>
      <c r="C37" s="206" t="str">
        <f>CONCATENATE(一括受付入力ﾌｫｰﾑ!O52," ",一括受付入力ﾌｫｰﾑ!Q52)</f>
        <v xml:space="preserve"> </v>
      </c>
      <c r="D37" s="207">
        <f>一括受付入力ﾌｫｰﾑ!F52</f>
        <v>0</v>
      </c>
      <c r="E37" s="203" t="str">
        <f>CONCATENATE(一括受付入力ﾌｫｰﾑ!AH52,一括受付入力ﾌｫｰﾑ!AI52,一括受付入力ﾌｫｰﾑ!AJ52,一括受付入力ﾌｫｰﾑ!AK52,一括受付入力ﾌｫｰﾑ!AL52,一括受付入力ﾌｫｰﾑ!AM52,一括受付入力ﾌｫｰﾑ!AN52)</f>
        <v>0:00:00</v>
      </c>
      <c r="F37" s="225">
        <f>一括受付入力ﾌｫｰﾑ!AB52</f>
        <v>0</v>
      </c>
      <c r="G37" s="208" t="str">
        <f>一括受付入力ﾌｫｰﾑ!AO52</f>
        <v/>
      </c>
    </row>
    <row r="38" spans="1:7" ht="16.5" customHeight="1">
      <c r="A38" s="9">
        <v>31</v>
      </c>
      <c r="B38" s="222" t="str">
        <f>CONCATENATE(一括受付入力ﾌｫｰﾑ!H53,"　",一括受付入力ﾌｫｰﾑ!I53)</f>
        <v>　</v>
      </c>
      <c r="C38" s="206" t="str">
        <f>CONCATENATE(一括受付入力ﾌｫｰﾑ!O53," ",一括受付入力ﾌｫｰﾑ!Q53)</f>
        <v xml:space="preserve"> </v>
      </c>
      <c r="D38" s="207">
        <f>一括受付入力ﾌｫｰﾑ!F53</f>
        <v>0</v>
      </c>
      <c r="E38" s="203" t="str">
        <f>CONCATENATE(一括受付入力ﾌｫｰﾑ!AH53,一括受付入力ﾌｫｰﾑ!AI53,一括受付入力ﾌｫｰﾑ!AJ53,一括受付入力ﾌｫｰﾑ!AK53,一括受付入力ﾌｫｰﾑ!AL53,一括受付入力ﾌｫｰﾑ!AM53,一括受付入力ﾌｫｰﾑ!AN53)</f>
        <v>0:00:00</v>
      </c>
      <c r="F38" s="225">
        <f>一括受付入力ﾌｫｰﾑ!AB53</f>
        <v>0</v>
      </c>
      <c r="G38" s="208" t="str">
        <f>一括受付入力ﾌｫｰﾑ!AO53</f>
        <v/>
      </c>
    </row>
    <row r="39" spans="1:7" ht="16.5" customHeight="1">
      <c r="A39" s="9">
        <v>32</v>
      </c>
      <c r="B39" s="222" t="str">
        <f>CONCATENATE(一括受付入力ﾌｫｰﾑ!H54,"　",一括受付入力ﾌｫｰﾑ!I54)</f>
        <v>　</v>
      </c>
      <c r="C39" s="206" t="str">
        <f>CONCATENATE(一括受付入力ﾌｫｰﾑ!O54," ",一括受付入力ﾌｫｰﾑ!Q54)</f>
        <v xml:space="preserve"> </v>
      </c>
      <c r="D39" s="207">
        <f>一括受付入力ﾌｫｰﾑ!F54</f>
        <v>0</v>
      </c>
      <c r="E39" s="203" t="str">
        <f>CONCATENATE(一括受付入力ﾌｫｰﾑ!AH54,一括受付入力ﾌｫｰﾑ!AI54,一括受付入力ﾌｫｰﾑ!AJ54,一括受付入力ﾌｫｰﾑ!AK54,一括受付入力ﾌｫｰﾑ!AL54,一括受付入力ﾌｫｰﾑ!AM54,一括受付入力ﾌｫｰﾑ!AN54)</f>
        <v>0:00:00</v>
      </c>
      <c r="F39" s="225">
        <f>一括受付入力ﾌｫｰﾑ!AB54</f>
        <v>0</v>
      </c>
      <c r="G39" s="208" t="str">
        <f>一括受付入力ﾌｫｰﾑ!AO54</f>
        <v/>
      </c>
    </row>
    <row r="40" spans="1:7" ht="16.5" customHeight="1">
      <c r="A40" s="9">
        <v>33</v>
      </c>
      <c r="B40" s="222" t="str">
        <f>CONCATENATE(一括受付入力ﾌｫｰﾑ!H55,"　",一括受付入力ﾌｫｰﾑ!I55)</f>
        <v>　</v>
      </c>
      <c r="C40" s="206" t="str">
        <f>CONCATENATE(一括受付入力ﾌｫｰﾑ!O55," ",一括受付入力ﾌｫｰﾑ!Q55)</f>
        <v xml:space="preserve"> </v>
      </c>
      <c r="D40" s="207">
        <f>一括受付入力ﾌｫｰﾑ!F55</f>
        <v>0</v>
      </c>
      <c r="E40" s="203" t="str">
        <f>CONCATENATE(一括受付入力ﾌｫｰﾑ!AH55,一括受付入力ﾌｫｰﾑ!AI55,一括受付入力ﾌｫｰﾑ!AJ55,一括受付入力ﾌｫｰﾑ!AK55,一括受付入力ﾌｫｰﾑ!AL55,一括受付入力ﾌｫｰﾑ!AM55,一括受付入力ﾌｫｰﾑ!AN55)</f>
        <v>0:00:00</v>
      </c>
      <c r="F40" s="225">
        <f>一括受付入力ﾌｫｰﾑ!AB55</f>
        <v>0</v>
      </c>
      <c r="G40" s="208" t="str">
        <f>一括受付入力ﾌｫｰﾑ!AO55</f>
        <v/>
      </c>
    </row>
    <row r="41" spans="1:7" ht="16.5" customHeight="1">
      <c r="A41" s="9">
        <v>34</v>
      </c>
      <c r="B41" s="222" t="str">
        <f>CONCATENATE(一括受付入力ﾌｫｰﾑ!H56,"　",一括受付入力ﾌｫｰﾑ!I56)</f>
        <v>　</v>
      </c>
      <c r="C41" s="206" t="str">
        <f>CONCATENATE(一括受付入力ﾌｫｰﾑ!O56," ",一括受付入力ﾌｫｰﾑ!Q56)</f>
        <v xml:space="preserve"> </v>
      </c>
      <c r="D41" s="207">
        <f>一括受付入力ﾌｫｰﾑ!F56</f>
        <v>0</v>
      </c>
      <c r="E41" s="203" t="str">
        <f>CONCATENATE(一括受付入力ﾌｫｰﾑ!AH56,一括受付入力ﾌｫｰﾑ!AI56,一括受付入力ﾌｫｰﾑ!AJ56,一括受付入力ﾌｫｰﾑ!AK56,一括受付入力ﾌｫｰﾑ!AL56,一括受付入力ﾌｫｰﾑ!AM56,一括受付入力ﾌｫｰﾑ!AN56)</f>
        <v>0:00:00</v>
      </c>
      <c r="F41" s="225">
        <f>一括受付入力ﾌｫｰﾑ!AB56</f>
        <v>0</v>
      </c>
      <c r="G41" s="208" t="str">
        <f>一括受付入力ﾌｫｰﾑ!AO56</f>
        <v/>
      </c>
    </row>
    <row r="42" spans="1:7" ht="16.5" customHeight="1">
      <c r="A42" s="9">
        <v>35</v>
      </c>
      <c r="B42" s="222" t="str">
        <f>CONCATENATE(一括受付入力ﾌｫｰﾑ!H57,"　",一括受付入力ﾌｫｰﾑ!I57)</f>
        <v>　</v>
      </c>
      <c r="C42" s="206" t="str">
        <f>CONCATENATE(一括受付入力ﾌｫｰﾑ!O57," ",一括受付入力ﾌｫｰﾑ!Q57)</f>
        <v xml:space="preserve"> </v>
      </c>
      <c r="D42" s="207">
        <f>一括受付入力ﾌｫｰﾑ!F57</f>
        <v>0</v>
      </c>
      <c r="E42" s="203" t="str">
        <f>CONCATENATE(一括受付入力ﾌｫｰﾑ!AH57,一括受付入力ﾌｫｰﾑ!AI57,一括受付入力ﾌｫｰﾑ!AJ57,一括受付入力ﾌｫｰﾑ!AK57,一括受付入力ﾌｫｰﾑ!AL57,一括受付入力ﾌｫｰﾑ!AM57,一括受付入力ﾌｫｰﾑ!AN57)</f>
        <v>0:00:00</v>
      </c>
      <c r="F42" s="225">
        <f>一括受付入力ﾌｫｰﾑ!AB57</f>
        <v>0</v>
      </c>
      <c r="G42" s="208" t="str">
        <f>一括受付入力ﾌｫｰﾑ!AO57</f>
        <v/>
      </c>
    </row>
    <row r="43" spans="1:7" ht="16.5" customHeight="1">
      <c r="A43" s="9">
        <v>36</v>
      </c>
      <c r="B43" s="222" t="str">
        <f>CONCATENATE(一括受付入力ﾌｫｰﾑ!H58,"　",一括受付入力ﾌｫｰﾑ!I58)</f>
        <v>　</v>
      </c>
      <c r="C43" s="206" t="str">
        <f>CONCATENATE(一括受付入力ﾌｫｰﾑ!O58," ",一括受付入力ﾌｫｰﾑ!Q58)</f>
        <v xml:space="preserve"> </v>
      </c>
      <c r="D43" s="207">
        <f>一括受付入力ﾌｫｰﾑ!F58</f>
        <v>0</v>
      </c>
      <c r="E43" s="203" t="str">
        <f>CONCATENATE(一括受付入力ﾌｫｰﾑ!AH58,一括受付入力ﾌｫｰﾑ!AI58,一括受付入力ﾌｫｰﾑ!AJ58,一括受付入力ﾌｫｰﾑ!AK58,一括受付入力ﾌｫｰﾑ!AL58,一括受付入力ﾌｫｰﾑ!AM58,一括受付入力ﾌｫｰﾑ!AN58)</f>
        <v>0:00:00</v>
      </c>
      <c r="F43" s="225">
        <f>一括受付入力ﾌｫｰﾑ!AB58</f>
        <v>0</v>
      </c>
      <c r="G43" s="208" t="str">
        <f>一括受付入力ﾌｫｰﾑ!AO58</f>
        <v/>
      </c>
    </row>
    <row r="44" spans="1:7" ht="16.5" customHeight="1">
      <c r="A44" s="9">
        <v>37</v>
      </c>
      <c r="B44" s="222" t="str">
        <f>CONCATENATE(一括受付入力ﾌｫｰﾑ!H59,"　",一括受付入力ﾌｫｰﾑ!I59)</f>
        <v>　</v>
      </c>
      <c r="C44" s="206" t="str">
        <f>CONCATENATE(一括受付入力ﾌｫｰﾑ!O59," ",一括受付入力ﾌｫｰﾑ!Q59)</f>
        <v xml:space="preserve"> </v>
      </c>
      <c r="D44" s="207">
        <f>一括受付入力ﾌｫｰﾑ!F59</f>
        <v>0</v>
      </c>
      <c r="E44" s="203" t="str">
        <f>CONCATENATE(一括受付入力ﾌｫｰﾑ!AH59,一括受付入力ﾌｫｰﾑ!AI59,一括受付入力ﾌｫｰﾑ!AJ59,一括受付入力ﾌｫｰﾑ!AK59,一括受付入力ﾌｫｰﾑ!AL59,一括受付入力ﾌｫｰﾑ!AM59,一括受付入力ﾌｫｰﾑ!AN59)</f>
        <v>0:00:00</v>
      </c>
      <c r="F44" s="225">
        <f>一括受付入力ﾌｫｰﾑ!AB59</f>
        <v>0</v>
      </c>
      <c r="G44" s="208" t="str">
        <f>一括受付入力ﾌｫｰﾑ!AO59</f>
        <v/>
      </c>
    </row>
    <row r="45" spans="1:7" ht="16.5" customHeight="1">
      <c r="A45" s="9">
        <v>38</v>
      </c>
      <c r="B45" s="222" t="str">
        <f>CONCATENATE(一括受付入力ﾌｫｰﾑ!H60,"　",一括受付入力ﾌｫｰﾑ!I60)</f>
        <v>　</v>
      </c>
      <c r="C45" s="206" t="str">
        <f>CONCATENATE(一括受付入力ﾌｫｰﾑ!O60," ",一括受付入力ﾌｫｰﾑ!Q60)</f>
        <v xml:space="preserve"> </v>
      </c>
      <c r="D45" s="207">
        <f>一括受付入力ﾌｫｰﾑ!F60</f>
        <v>0</v>
      </c>
      <c r="E45" s="203" t="str">
        <f>CONCATENATE(一括受付入力ﾌｫｰﾑ!AH60,一括受付入力ﾌｫｰﾑ!AI60,一括受付入力ﾌｫｰﾑ!AJ60,一括受付入力ﾌｫｰﾑ!AK60,一括受付入力ﾌｫｰﾑ!AL60,一括受付入力ﾌｫｰﾑ!AM60,一括受付入力ﾌｫｰﾑ!AN60)</f>
        <v>0:00:00</v>
      </c>
      <c r="F45" s="225">
        <f>一括受付入力ﾌｫｰﾑ!AB60</f>
        <v>0</v>
      </c>
      <c r="G45" s="208" t="str">
        <f>一括受付入力ﾌｫｰﾑ!AO60</f>
        <v/>
      </c>
    </row>
    <row r="46" spans="1:7" ht="16.5" customHeight="1">
      <c r="A46" s="9">
        <v>39</v>
      </c>
      <c r="B46" s="222" t="str">
        <f>CONCATENATE(一括受付入力ﾌｫｰﾑ!H61,"　",一括受付入力ﾌｫｰﾑ!I61)</f>
        <v>　</v>
      </c>
      <c r="C46" s="206" t="str">
        <f>CONCATENATE(一括受付入力ﾌｫｰﾑ!O61," ",一括受付入力ﾌｫｰﾑ!Q61)</f>
        <v xml:space="preserve"> </v>
      </c>
      <c r="D46" s="207">
        <f>一括受付入力ﾌｫｰﾑ!F61</f>
        <v>0</v>
      </c>
      <c r="E46" s="203" t="str">
        <f>CONCATENATE(一括受付入力ﾌｫｰﾑ!AH61,一括受付入力ﾌｫｰﾑ!AI61,一括受付入力ﾌｫｰﾑ!AJ61,一括受付入力ﾌｫｰﾑ!AK61,一括受付入力ﾌｫｰﾑ!AL61,一括受付入力ﾌｫｰﾑ!AM61,一括受付入力ﾌｫｰﾑ!AN61)</f>
        <v>0:00:00</v>
      </c>
      <c r="F46" s="225">
        <f>一括受付入力ﾌｫｰﾑ!AB61</f>
        <v>0</v>
      </c>
      <c r="G46" s="208" t="str">
        <f>一括受付入力ﾌｫｰﾑ!AO61</f>
        <v/>
      </c>
    </row>
    <row r="47" spans="1:7" ht="16.5" customHeight="1">
      <c r="A47" s="9">
        <v>40</v>
      </c>
      <c r="B47" s="222" t="str">
        <f>CONCATENATE(一括受付入力ﾌｫｰﾑ!H62,"　",一括受付入力ﾌｫｰﾑ!I62)</f>
        <v>　</v>
      </c>
      <c r="C47" s="206" t="str">
        <f>CONCATENATE(一括受付入力ﾌｫｰﾑ!O62," ",一括受付入力ﾌｫｰﾑ!Q62)</f>
        <v xml:space="preserve"> </v>
      </c>
      <c r="D47" s="207">
        <f>一括受付入力ﾌｫｰﾑ!F62</f>
        <v>0</v>
      </c>
      <c r="E47" s="203" t="str">
        <f>CONCATENATE(一括受付入力ﾌｫｰﾑ!AH62,一括受付入力ﾌｫｰﾑ!AI62,一括受付入力ﾌｫｰﾑ!AJ62,一括受付入力ﾌｫｰﾑ!AK62,一括受付入力ﾌｫｰﾑ!AL62,一括受付入力ﾌｫｰﾑ!AM62,一括受付入力ﾌｫｰﾑ!AN62)</f>
        <v>0:00:00</v>
      </c>
      <c r="F47" s="225">
        <f>一括受付入力ﾌｫｰﾑ!AB62</f>
        <v>0</v>
      </c>
      <c r="G47" s="208" t="str">
        <f>一括受付入力ﾌｫｰﾑ!AO62</f>
        <v/>
      </c>
    </row>
    <row r="48" spans="1:7" ht="16.5" customHeight="1">
      <c r="A48" s="9">
        <v>41</v>
      </c>
      <c r="B48" s="222" t="str">
        <f>CONCATENATE(一括受付入力ﾌｫｰﾑ!H63,"　",一括受付入力ﾌｫｰﾑ!I63)</f>
        <v>　</v>
      </c>
      <c r="C48" s="206" t="str">
        <f>CONCATENATE(一括受付入力ﾌｫｰﾑ!O63," ",一括受付入力ﾌｫｰﾑ!Q63)</f>
        <v xml:space="preserve"> </v>
      </c>
      <c r="D48" s="207">
        <f>一括受付入力ﾌｫｰﾑ!F63</f>
        <v>0</v>
      </c>
      <c r="E48" s="203" t="str">
        <f>CONCATENATE(一括受付入力ﾌｫｰﾑ!AH63,一括受付入力ﾌｫｰﾑ!AI63,一括受付入力ﾌｫｰﾑ!AJ63,一括受付入力ﾌｫｰﾑ!AK63,一括受付入力ﾌｫｰﾑ!AL63,一括受付入力ﾌｫｰﾑ!AM63,一括受付入力ﾌｫｰﾑ!AN63)</f>
        <v>0:00:00</v>
      </c>
      <c r="F48" s="225">
        <f>一括受付入力ﾌｫｰﾑ!AB63</f>
        <v>0</v>
      </c>
      <c r="G48" s="208" t="str">
        <f>一括受付入力ﾌｫｰﾑ!AO63</f>
        <v/>
      </c>
    </row>
    <row r="49" spans="1:7" ht="16.5" customHeight="1">
      <c r="A49" s="9">
        <v>42</v>
      </c>
      <c r="B49" s="222" t="str">
        <f>CONCATENATE(一括受付入力ﾌｫｰﾑ!H64,"　",一括受付入力ﾌｫｰﾑ!I64)</f>
        <v>　</v>
      </c>
      <c r="C49" s="206" t="str">
        <f>CONCATENATE(一括受付入力ﾌｫｰﾑ!O64," ",一括受付入力ﾌｫｰﾑ!Q64)</f>
        <v xml:space="preserve"> </v>
      </c>
      <c r="D49" s="207">
        <f>一括受付入力ﾌｫｰﾑ!F64</f>
        <v>0</v>
      </c>
      <c r="E49" s="203" t="str">
        <f>CONCATENATE(一括受付入力ﾌｫｰﾑ!AH64,一括受付入力ﾌｫｰﾑ!AI64,一括受付入力ﾌｫｰﾑ!AJ64,一括受付入力ﾌｫｰﾑ!AK64,一括受付入力ﾌｫｰﾑ!AL64,一括受付入力ﾌｫｰﾑ!AM64,一括受付入力ﾌｫｰﾑ!AN64)</f>
        <v>0:00:00</v>
      </c>
      <c r="F49" s="225">
        <f>一括受付入力ﾌｫｰﾑ!AB64</f>
        <v>0</v>
      </c>
      <c r="G49" s="208" t="str">
        <f>一括受付入力ﾌｫｰﾑ!AO64</f>
        <v/>
      </c>
    </row>
    <row r="50" spans="1:7" ht="16.5" customHeight="1">
      <c r="A50" s="9">
        <v>43</v>
      </c>
      <c r="B50" s="222" t="str">
        <f>CONCATENATE(一括受付入力ﾌｫｰﾑ!H65,"　",一括受付入力ﾌｫｰﾑ!I65)</f>
        <v>　</v>
      </c>
      <c r="C50" s="206" t="str">
        <f>CONCATENATE(一括受付入力ﾌｫｰﾑ!O65," ",一括受付入力ﾌｫｰﾑ!Q65)</f>
        <v xml:space="preserve"> </v>
      </c>
      <c r="D50" s="207">
        <f>一括受付入力ﾌｫｰﾑ!F65</f>
        <v>0</v>
      </c>
      <c r="E50" s="203" t="str">
        <f>CONCATENATE(一括受付入力ﾌｫｰﾑ!AH65,一括受付入力ﾌｫｰﾑ!AI65,一括受付入力ﾌｫｰﾑ!AJ65,一括受付入力ﾌｫｰﾑ!AK65,一括受付入力ﾌｫｰﾑ!AL65,一括受付入力ﾌｫｰﾑ!AM65,一括受付入力ﾌｫｰﾑ!AN65)</f>
        <v>0:00:00</v>
      </c>
      <c r="F50" s="225">
        <f>一括受付入力ﾌｫｰﾑ!AB65</f>
        <v>0</v>
      </c>
      <c r="G50" s="208" t="str">
        <f>一括受付入力ﾌｫｰﾑ!AO65</f>
        <v/>
      </c>
    </row>
    <row r="51" spans="1:7" ht="16.5" customHeight="1">
      <c r="A51" s="9">
        <v>44</v>
      </c>
      <c r="B51" s="222" t="str">
        <f>CONCATENATE(一括受付入力ﾌｫｰﾑ!H66,"　",一括受付入力ﾌｫｰﾑ!I66)</f>
        <v>　</v>
      </c>
      <c r="C51" s="206" t="str">
        <f>CONCATENATE(一括受付入力ﾌｫｰﾑ!O66," ",一括受付入力ﾌｫｰﾑ!Q66)</f>
        <v xml:space="preserve"> </v>
      </c>
      <c r="D51" s="207">
        <f>一括受付入力ﾌｫｰﾑ!F66</f>
        <v>0</v>
      </c>
      <c r="E51" s="203" t="str">
        <f>CONCATENATE(一括受付入力ﾌｫｰﾑ!AH66,一括受付入力ﾌｫｰﾑ!AI66,一括受付入力ﾌｫｰﾑ!AJ66,一括受付入力ﾌｫｰﾑ!AK66,一括受付入力ﾌｫｰﾑ!AL66,一括受付入力ﾌｫｰﾑ!AM66,一括受付入力ﾌｫｰﾑ!AN66)</f>
        <v>0:00:00</v>
      </c>
      <c r="F51" s="225">
        <f>一括受付入力ﾌｫｰﾑ!AB66</f>
        <v>0</v>
      </c>
      <c r="G51" s="208" t="str">
        <f>一括受付入力ﾌｫｰﾑ!AO66</f>
        <v/>
      </c>
    </row>
    <row r="52" spans="1:7" ht="16.5" customHeight="1">
      <c r="A52" s="9">
        <v>45</v>
      </c>
      <c r="B52" s="222" t="str">
        <f>CONCATENATE(一括受付入力ﾌｫｰﾑ!H67,"　",一括受付入力ﾌｫｰﾑ!I67)</f>
        <v>　</v>
      </c>
      <c r="C52" s="206" t="str">
        <f>CONCATENATE(一括受付入力ﾌｫｰﾑ!O67," ",一括受付入力ﾌｫｰﾑ!Q67)</f>
        <v xml:space="preserve"> </v>
      </c>
      <c r="D52" s="207">
        <f>一括受付入力ﾌｫｰﾑ!F67</f>
        <v>0</v>
      </c>
      <c r="E52" s="203" t="str">
        <f>CONCATENATE(一括受付入力ﾌｫｰﾑ!AH67,一括受付入力ﾌｫｰﾑ!AI67,一括受付入力ﾌｫｰﾑ!AJ67,一括受付入力ﾌｫｰﾑ!AK67,一括受付入力ﾌｫｰﾑ!AL67,一括受付入力ﾌｫｰﾑ!AM67,一括受付入力ﾌｫｰﾑ!AN67)</f>
        <v>0:00:00</v>
      </c>
      <c r="F52" s="225">
        <f>一括受付入力ﾌｫｰﾑ!AB67</f>
        <v>0</v>
      </c>
      <c r="G52" s="208" t="str">
        <f>一括受付入力ﾌｫｰﾑ!AO67</f>
        <v/>
      </c>
    </row>
    <row r="53" spans="1:7" ht="16.5" customHeight="1">
      <c r="A53" s="9">
        <v>46</v>
      </c>
      <c r="B53" s="222" t="str">
        <f>CONCATENATE(一括受付入力ﾌｫｰﾑ!H68,"　",一括受付入力ﾌｫｰﾑ!I68)</f>
        <v>　</v>
      </c>
      <c r="C53" s="206" t="str">
        <f>CONCATENATE(一括受付入力ﾌｫｰﾑ!O68," ",一括受付入力ﾌｫｰﾑ!Q68)</f>
        <v xml:space="preserve"> </v>
      </c>
      <c r="D53" s="207">
        <f>一括受付入力ﾌｫｰﾑ!F68</f>
        <v>0</v>
      </c>
      <c r="E53" s="203" t="str">
        <f>CONCATENATE(一括受付入力ﾌｫｰﾑ!AH68,一括受付入力ﾌｫｰﾑ!AI68,一括受付入力ﾌｫｰﾑ!AJ68,一括受付入力ﾌｫｰﾑ!AK68,一括受付入力ﾌｫｰﾑ!AL68,一括受付入力ﾌｫｰﾑ!AM68,一括受付入力ﾌｫｰﾑ!AN68)</f>
        <v>0:00:00</v>
      </c>
      <c r="F53" s="225">
        <f>一括受付入力ﾌｫｰﾑ!AB68</f>
        <v>0</v>
      </c>
      <c r="G53" s="208" t="str">
        <f>一括受付入力ﾌｫｰﾑ!AO68</f>
        <v/>
      </c>
    </row>
    <row r="54" spans="1:7" ht="16.5" customHeight="1">
      <c r="A54" s="9">
        <v>47</v>
      </c>
      <c r="B54" s="222" t="str">
        <f>CONCATENATE(一括受付入力ﾌｫｰﾑ!H69,"　",一括受付入力ﾌｫｰﾑ!I69)</f>
        <v>　</v>
      </c>
      <c r="C54" s="206" t="str">
        <f>CONCATENATE(一括受付入力ﾌｫｰﾑ!O69," ",一括受付入力ﾌｫｰﾑ!Q69)</f>
        <v xml:space="preserve"> </v>
      </c>
      <c r="D54" s="207">
        <f>一括受付入力ﾌｫｰﾑ!F69</f>
        <v>0</v>
      </c>
      <c r="E54" s="203" t="str">
        <f>CONCATENATE(一括受付入力ﾌｫｰﾑ!AH69,一括受付入力ﾌｫｰﾑ!AI69,一括受付入力ﾌｫｰﾑ!AJ69,一括受付入力ﾌｫｰﾑ!AK69,一括受付入力ﾌｫｰﾑ!AL69,一括受付入力ﾌｫｰﾑ!AM69,一括受付入力ﾌｫｰﾑ!AN69)</f>
        <v>0:00:00</v>
      </c>
      <c r="F54" s="225">
        <f>一括受付入力ﾌｫｰﾑ!AB69</f>
        <v>0</v>
      </c>
      <c r="G54" s="208" t="str">
        <f>一括受付入力ﾌｫｰﾑ!AO69</f>
        <v/>
      </c>
    </row>
    <row r="55" spans="1:7" ht="16.5" customHeight="1">
      <c r="A55" s="9">
        <v>48</v>
      </c>
      <c r="B55" s="222" t="str">
        <f>CONCATENATE(一括受付入力ﾌｫｰﾑ!H70,"　",一括受付入力ﾌｫｰﾑ!I70)</f>
        <v>　</v>
      </c>
      <c r="C55" s="206" t="str">
        <f>CONCATENATE(一括受付入力ﾌｫｰﾑ!O70," ",一括受付入力ﾌｫｰﾑ!Q70)</f>
        <v xml:space="preserve"> </v>
      </c>
      <c r="D55" s="207">
        <f>一括受付入力ﾌｫｰﾑ!F70</f>
        <v>0</v>
      </c>
      <c r="E55" s="203" t="str">
        <f>CONCATENATE(一括受付入力ﾌｫｰﾑ!AH70,一括受付入力ﾌｫｰﾑ!AI70,一括受付入力ﾌｫｰﾑ!AJ70,一括受付入力ﾌｫｰﾑ!AK70,一括受付入力ﾌｫｰﾑ!AL70,一括受付入力ﾌｫｰﾑ!AM70,一括受付入力ﾌｫｰﾑ!AN70)</f>
        <v>0:00:00</v>
      </c>
      <c r="F55" s="225">
        <f>一括受付入力ﾌｫｰﾑ!AB70</f>
        <v>0</v>
      </c>
      <c r="G55" s="208" t="str">
        <f>一括受付入力ﾌｫｰﾑ!AO70</f>
        <v/>
      </c>
    </row>
    <row r="56" spans="1:7" ht="16.5" customHeight="1">
      <c r="A56" s="9">
        <v>49</v>
      </c>
      <c r="B56" s="222" t="str">
        <f>CONCATENATE(一括受付入力ﾌｫｰﾑ!H71,"　",一括受付入力ﾌｫｰﾑ!I71)</f>
        <v>　</v>
      </c>
      <c r="C56" s="206" t="str">
        <f>CONCATENATE(一括受付入力ﾌｫｰﾑ!O71," ",一括受付入力ﾌｫｰﾑ!Q71)</f>
        <v xml:space="preserve"> </v>
      </c>
      <c r="D56" s="207">
        <f>一括受付入力ﾌｫｰﾑ!F71</f>
        <v>0</v>
      </c>
      <c r="E56" s="203" t="str">
        <f>CONCATENATE(一括受付入力ﾌｫｰﾑ!AH71,一括受付入力ﾌｫｰﾑ!AI71,一括受付入力ﾌｫｰﾑ!AJ71,一括受付入力ﾌｫｰﾑ!AK71,一括受付入力ﾌｫｰﾑ!AL71,一括受付入力ﾌｫｰﾑ!AM71,一括受付入力ﾌｫｰﾑ!AN71)</f>
        <v>0:00:00</v>
      </c>
      <c r="F56" s="225">
        <f>一括受付入力ﾌｫｰﾑ!AB71</f>
        <v>0</v>
      </c>
      <c r="G56" s="208" t="str">
        <f>一括受付入力ﾌｫｰﾑ!AO71</f>
        <v/>
      </c>
    </row>
    <row r="57" spans="1:7" ht="16.5" customHeight="1">
      <c r="A57" s="9">
        <v>50</v>
      </c>
      <c r="B57" s="222" t="str">
        <f>CONCATENATE(一括受付入力ﾌｫｰﾑ!H72,"　",一括受付入力ﾌｫｰﾑ!I72)</f>
        <v>　</v>
      </c>
      <c r="C57" s="206" t="str">
        <f>CONCATENATE(一括受付入力ﾌｫｰﾑ!O72," ",一括受付入力ﾌｫｰﾑ!Q72)</f>
        <v xml:space="preserve"> </v>
      </c>
      <c r="D57" s="207">
        <f>一括受付入力ﾌｫｰﾑ!F72</f>
        <v>0</v>
      </c>
      <c r="E57" s="203" t="str">
        <f>CONCATENATE(一括受付入力ﾌｫｰﾑ!AH72,一括受付入力ﾌｫｰﾑ!AI72,一括受付入力ﾌｫｰﾑ!AJ72,一括受付入力ﾌｫｰﾑ!AK72,一括受付入力ﾌｫｰﾑ!AL72,一括受付入力ﾌｫｰﾑ!AM72,一括受付入力ﾌｫｰﾑ!AN72)</f>
        <v>0:00:00</v>
      </c>
      <c r="F57" s="225">
        <f>一括受付入力ﾌｫｰﾑ!AB72</f>
        <v>0</v>
      </c>
      <c r="G57" s="208" t="str">
        <f>一括受付入力ﾌｫｰﾑ!AO72</f>
        <v/>
      </c>
    </row>
    <row r="58" spans="1:7" ht="16.5" customHeight="1">
      <c r="A58" s="9">
        <v>51</v>
      </c>
      <c r="B58" s="222" t="str">
        <f>CONCATENATE(一括受付入力ﾌｫｰﾑ!H73,"　",一括受付入力ﾌｫｰﾑ!I73)</f>
        <v>　</v>
      </c>
      <c r="C58" s="206" t="str">
        <f>CONCATENATE(一括受付入力ﾌｫｰﾑ!O73," ",一括受付入力ﾌｫｰﾑ!Q73)</f>
        <v xml:space="preserve"> </v>
      </c>
      <c r="D58" s="207">
        <f>一括受付入力ﾌｫｰﾑ!F73</f>
        <v>0</v>
      </c>
      <c r="E58" s="203" t="str">
        <f>CONCATENATE(一括受付入力ﾌｫｰﾑ!AH73,一括受付入力ﾌｫｰﾑ!AI73,一括受付入力ﾌｫｰﾑ!AJ73,一括受付入力ﾌｫｰﾑ!AK73,一括受付入力ﾌｫｰﾑ!AL73,一括受付入力ﾌｫｰﾑ!AM73,一括受付入力ﾌｫｰﾑ!AN73)</f>
        <v>0:00:00</v>
      </c>
      <c r="F58" s="225">
        <f>一括受付入力ﾌｫｰﾑ!AB73</f>
        <v>0</v>
      </c>
      <c r="G58" s="208" t="str">
        <f>一括受付入力ﾌｫｰﾑ!AO73</f>
        <v/>
      </c>
    </row>
    <row r="59" spans="1:7" ht="16.5" customHeight="1">
      <c r="A59" s="9">
        <v>52</v>
      </c>
      <c r="B59" s="222" t="str">
        <f>CONCATENATE(一括受付入力ﾌｫｰﾑ!H74,"　",一括受付入力ﾌｫｰﾑ!I74)</f>
        <v>　</v>
      </c>
      <c r="C59" s="206" t="str">
        <f>CONCATENATE(一括受付入力ﾌｫｰﾑ!O74," ",一括受付入力ﾌｫｰﾑ!Q74)</f>
        <v xml:space="preserve"> </v>
      </c>
      <c r="D59" s="207">
        <f>一括受付入力ﾌｫｰﾑ!F74</f>
        <v>0</v>
      </c>
      <c r="E59" s="203" t="str">
        <f>CONCATENATE(一括受付入力ﾌｫｰﾑ!AH74,一括受付入力ﾌｫｰﾑ!AI74,一括受付入力ﾌｫｰﾑ!AJ74,一括受付入力ﾌｫｰﾑ!AK74,一括受付入力ﾌｫｰﾑ!AL74,一括受付入力ﾌｫｰﾑ!AM74,一括受付入力ﾌｫｰﾑ!AN74)</f>
        <v>0:00:00</v>
      </c>
      <c r="F59" s="225">
        <f>一括受付入力ﾌｫｰﾑ!AB74</f>
        <v>0</v>
      </c>
      <c r="G59" s="208" t="str">
        <f>一括受付入力ﾌｫｰﾑ!AO74</f>
        <v/>
      </c>
    </row>
    <row r="60" spans="1:7" ht="16.5" customHeight="1">
      <c r="A60" s="9">
        <v>53</v>
      </c>
      <c r="B60" s="222" t="str">
        <f>CONCATENATE(一括受付入力ﾌｫｰﾑ!H75,"　",一括受付入力ﾌｫｰﾑ!I75)</f>
        <v>　</v>
      </c>
      <c r="C60" s="206" t="str">
        <f>CONCATENATE(一括受付入力ﾌｫｰﾑ!O75," ",一括受付入力ﾌｫｰﾑ!Q75)</f>
        <v xml:space="preserve"> </v>
      </c>
      <c r="D60" s="207">
        <f>一括受付入力ﾌｫｰﾑ!F75</f>
        <v>0</v>
      </c>
      <c r="E60" s="203" t="str">
        <f>CONCATENATE(一括受付入力ﾌｫｰﾑ!AH75,一括受付入力ﾌｫｰﾑ!AI75,一括受付入力ﾌｫｰﾑ!AJ75,一括受付入力ﾌｫｰﾑ!AK75,一括受付入力ﾌｫｰﾑ!AL75,一括受付入力ﾌｫｰﾑ!AM75,一括受付入力ﾌｫｰﾑ!AN75)</f>
        <v>0:00:00</v>
      </c>
      <c r="F60" s="225">
        <f>一括受付入力ﾌｫｰﾑ!AB75</f>
        <v>0</v>
      </c>
      <c r="G60" s="208" t="str">
        <f>一括受付入力ﾌｫｰﾑ!AO75</f>
        <v/>
      </c>
    </row>
    <row r="61" spans="1:7" ht="16.5" customHeight="1">
      <c r="A61" s="9">
        <v>54</v>
      </c>
      <c r="B61" s="222" t="str">
        <f>CONCATENATE(一括受付入力ﾌｫｰﾑ!H76,"　",一括受付入力ﾌｫｰﾑ!I76)</f>
        <v>　</v>
      </c>
      <c r="C61" s="206" t="str">
        <f>CONCATENATE(一括受付入力ﾌｫｰﾑ!O76," ",一括受付入力ﾌｫｰﾑ!Q76)</f>
        <v xml:space="preserve"> </v>
      </c>
      <c r="D61" s="207">
        <f>一括受付入力ﾌｫｰﾑ!F76</f>
        <v>0</v>
      </c>
      <c r="E61" s="203" t="str">
        <f>CONCATENATE(一括受付入力ﾌｫｰﾑ!AH76,一括受付入力ﾌｫｰﾑ!AI76,一括受付入力ﾌｫｰﾑ!AJ76,一括受付入力ﾌｫｰﾑ!AK76,一括受付入力ﾌｫｰﾑ!AL76,一括受付入力ﾌｫｰﾑ!AM76,一括受付入力ﾌｫｰﾑ!AN76)</f>
        <v>0:00:00</v>
      </c>
      <c r="F61" s="225">
        <f>一括受付入力ﾌｫｰﾑ!AB76</f>
        <v>0</v>
      </c>
      <c r="G61" s="208" t="str">
        <f>一括受付入力ﾌｫｰﾑ!AO76</f>
        <v/>
      </c>
    </row>
    <row r="62" spans="1:7" ht="16.5" customHeight="1">
      <c r="A62" s="9">
        <v>55</v>
      </c>
      <c r="B62" s="222" t="str">
        <f>CONCATENATE(一括受付入力ﾌｫｰﾑ!H77,"　",一括受付入力ﾌｫｰﾑ!I77)</f>
        <v>　</v>
      </c>
      <c r="C62" s="206" t="str">
        <f>CONCATENATE(一括受付入力ﾌｫｰﾑ!O77," ",一括受付入力ﾌｫｰﾑ!Q77)</f>
        <v xml:space="preserve"> </v>
      </c>
      <c r="D62" s="207">
        <f>一括受付入力ﾌｫｰﾑ!F77</f>
        <v>0</v>
      </c>
      <c r="E62" s="203" t="str">
        <f>CONCATENATE(一括受付入力ﾌｫｰﾑ!AH77,一括受付入力ﾌｫｰﾑ!AI77,一括受付入力ﾌｫｰﾑ!AJ77,一括受付入力ﾌｫｰﾑ!AK77,一括受付入力ﾌｫｰﾑ!AL77,一括受付入力ﾌｫｰﾑ!AM77,一括受付入力ﾌｫｰﾑ!AN77)</f>
        <v>0:00:00</v>
      </c>
      <c r="F62" s="225">
        <f>一括受付入力ﾌｫｰﾑ!AB77</f>
        <v>0</v>
      </c>
      <c r="G62" s="208" t="str">
        <f>一括受付入力ﾌｫｰﾑ!AO77</f>
        <v/>
      </c>
    </row>
    <row r="63" spans="1:7" ht="16.5" customHeight="1">
      <c r="A63" s="9">
        <v>56</v>
      </c>
      <c r="B63" s="222" t="str">
        <f>CONCATENATE(一括受付入力ﾌｫｰﾑ!H78,"　",一括受付入力ﾌｫｰﾑ!I78)</f>
        <v>　</v>
      </c>
      <c r="C63" s="206" t="str">
        <f>CONCATENATE(一括受付入力ﾌｫｰﾑ!O78," ",一括受付入力ﾌｫｰﾑ!Q78)</f>
        <v xml:space="preserve"> </v>
      </c>
      <c r="D63" s="207">
        <f>一括受付入力ﾌｫｰﾑ!F78</f>
        <v>0</v>
      </c>
      <c r="E63" s="203" t="str">
        <f>CONCATENATE(一括受付入力ﾌｫｰﾑ!AH78,一括受付入力ﾌｫｰﾑ!AI78,一括受付入力ﾌｫｰﾑ!AJ78,一括受付入力ﾌｫｰﾑ!AK78,一括受付入力ﾌｫｰﾑ!AL78,一括受付入力ﾌｫｰﾑ!AM78,一括受付入力ﾌｫｰﾑ!AN78)</f>
        <v>0:00:00</v>
      </c>
      <c r="F63" s="225">
        <f>一括受付入力ﾌｫｰﾑ!AB78</f>
        <v>0</v>
      </c>
      <c r="G63" s="208" t="str">
        <f>一括受付入力ﾌｫｰﾑ!AO78</f>
        <v/>
      </c>
    </row>
    <row r="64" spans="1:7" ht="16.5" customHeight="1">
      <c r="A64" s="9">
        <v>57</v>
      </c>
      <c r="B64" s="222" t="str">
        <f>CONCATENATE(一括受付入力ﾌｫｰﾑ!H79,"　",一括受付入力ﾌｫｰﾑ!I79)</f>
        <v>　</v>
      </c>
      <c r="C64" s="206" t="str">
        <f>CONCATENATE(一括受付入力ﾌｫｰﾑ!O79," ",一括受付入力ﾌｫｰﾑ!Q79)</f>
        <v xml:space="preserve"> </v>
      </c>
      <c r="D64" s="207">
        <f>一括受付入力ﾌｫｰﾑ!F79</f>
        <v>0</v>
      </c>
      <c r="E64" s="203" t="str">
        <f>CONCATENATE(一括受付入力ﾌｫｰﾑ!AH79,一括受付入力ﾌｫｰﾑ!AI79,一括受付入力ﾌｫｰﾑ!AJ79,一括受付入力ﾌｫｰﾑ!AK79,一括受付入力ﾌｫｰﾑ!AL79,一括受付入力ﾌｫｰﾑ!AM79,一括受付入力ﾌｫｰﾑ!AN79)</f>
        <v>0:00:00</v>
      </c>
      <c r="F64" s="225">
        <f>一括受付入力ﾌｫｰﾑ!AB79</f>
        <v>0</v>
      </c>
      <c r="G64" s="208" t="str">
        <f>一括受付入力ﾌｫｰﾑ!AO79</f>
        <v/>
      </c>
    </row>
    <row r="65" spans="1:7" ht="16.5" customHeight="1">
      <c r="A65" s="9">
        <v>58</v>
      </c>
      <c r="B65" s="222" t="str">
        <f>CONCATENATE(一括受付入力ﾌｫｰﾑ!H80,"　",一括受付入力ﾌｫｰﾑ!I80)</f>
        <v>　</v>
      </c>
      <c r="C65" s="206" t="str">
        <f>CONCATENATE(一括受付入力ﾌｫｰﾑ!O80," ",一括受付入力ﾌｫｰﾑ!Q80)</f>
        <v xml:space="preserve"> </v>
      </c>
      <c r="D65" s="207">
        <f>一括受付入力ﾌｫｰﾑ!F80</f>
        <v>0</v>
      </c>
      <c r="E65" s="203" t="str">
        <f>CONCATENATE(一括受付入力ﾌｫｰﾑ!AH80,一括受付入力ﾌｫｰﾑ!AI80,一括受付入力ﾌｫｰﾑ!AJ80,一括受付入力ﾌｫｰﾑ!AK80,一括受付入力ﾌｫｰﾑ!AL80,一括受付入力ﾌｫｰﾑ!AM80,一括受付入力ﾌｫｰﾑ!AN80)</f>
        <v>0:00:00</v>
      </c>
      <c r="F65" s="225">
        <f>一括受付入力ﾌｫｰﾑ!AB80</f>
        <v>0</v>
      </c>
      <c r="G65" s="208" t="str">
        <f>一括受付入力ﾌｫｰﾑ!AO80</f>
        <v/>
      </c>
    </row>
    <row r="66" spans="1:7" ht="16.5" customHeight="1">
      <c r="A66" s="9">
        <v>59</v>
      </c>
      <c r="B66" s="222" t="str">
        <f>CONCATENATE(一括受付入力ﾌｫｰﾑ!H81,"　",一括受付入力ﾌｫｰﾑ!I81)</f>
        <v>　</v>
      </c>
      <c r="C66" s="206" t="str">
        <f>CONCATENATE(一括受付入力ﾌｫｰﾑ!O81," ",一括受付入力ﾌｫｰﾑ!Q81)</f>
        <v xml:space="preserve"> </v>
      </c>
      <c r="D66" s="207">
        <f>一括受付入力ﾌｫｰﾑ!F81</f>
        <v>0</v>
      </c>
      <c r="E66" s="203" t="str">
        <f>CONCATENATE(一括受付入力ﾌｫｰﾑ!AH81,一括受付入力ﾌｫｰﾑ!AI81,一括受付入力ﾌｫｰﾑ!AJ81,一括受付入力ﾌｫｰﾑ!AK81,一括受付入力ﾌｫｰﾑ!AL81,一括受付入力ﾌｫｰﾑ!AM81,一括受付入力ﾌｫｰﾑ!AN81)</f>
        <v>0:00:00</v>
      </c>
      <c r="F66" s="225">
        <f>一括受付入力ﾌｫｰﾑ!AB81</f>
        <v>0</v>
      </c>
      <c r="G66" s="208" t="str">
        <f>一括受付入力ﾌｫｰﾑ!AO81</f>
        <v/>
      </c>
    </row>
    <row r="67" spans="1:7" ht="16.5" customHeight="1">
      <c r="A67" s="9">
        <v>60</v>
      </c>
      <c r="B67" s="222" t="str">
        <f>CONCATENATE(一括受付入力ﾌｫｰﾑ!H82,"　",一括受付入力ﾌｫｰﾑ!I82)</f>
        <v>　</v>
      </c>
      <c r="C67" s="206" t="str">
        <f>CONCATENATE(一括受付入力ﾌｫｰﾑ!O82," ",一括受付入力ﾌｫｰﾑ!Q82)</f>
        <v xml:space="preserve"> </v>
      </c>
      <c r="D67" s="207">
        <f>一括受付入力ﾌｫｰﾑ!F82</f>
        <v>0</v>
      </c>
      <c r="E67" s="203" t="str">
        <f>CONCATENATE(一括受付入力ﾌｫｰﾑ!AH82,一括受付入力ﾌｫｰﾑ!AI82,一括受付入力ﾌｫｰﾑ!AJ82,一括受付入力ﾌｫｰﾑ!AK82,一括受付入力ﾌｫｰﾑ!AL82,一括受付入力ﾌｫｰﾑ!AM82,一括受付入力ﾌｫｰﾑ!AN82)</f>
        <v>0:00:00</v>
      </c>
      <c r="F67" s="225">
        <f>一括受付入力ﾌｫｰﾑ!AB82</f>
        <v>0</v>
      </c>
      <c r="G67" s="208" t="str">
        <f>一括受付入力ﾌｫｰﾑ!AO82</f>
        <v/>
      </c>
    </row>
    <row r="68" spans="1:7" ht="16.5" customHeight="1">
      <c r="A68" s="9">
        <v>61</v>
      </c>
      <c r="B68" s="222" t="str">
        <f>CONCATENATE(一括受付入力ﾌｫｰﾑ!H83,"　",一括受付入力ﾌｫｰﾑ!I83)</f>
        <v>　</v>
      </c>
      <c r="C68" s="206" t="str">
        <f>CONCATENATE(一括受付入力ﾌｫｰﾑ!O83," ",一括受付入力ﾌｫｰﾑ!Q83)</f>
        <v xml:space="preserve"> </v>
      </c>
      <c r="D68" s="207">
        <f>一括受付入力ﾌｫｰﾑ!F83</f>
        <v>0</v>
      </c>
      <c r="E68" s="203" t="str">
        <f>CONCATENATE(一括受付入力ﾌｫｰﾑ!AH83,一括受付入力ﾌｫｰﾑ!AI83,一括受付入力ﾌｫｰﾑ!AJ83,一括受付入力ﾌｫｰﾑ!AK83,一括受付入力ﾌｫｰﾑ!AL83,一括受付入力ﾌｫｰﾑ!AM83,一括受付入力ﾌｫｰﾑ!AN83)</f>
        <v>0:00:00</v>
      </c>
      <c r="F68" s="225">
        <f>一括受付入力ﾌｫｰﾑ!AB83</f>
        <v>0</v>
      </c>
      <c r="G68" s="208" t="str">
        <f>一括受付入力ﾌｫｰﾑ!AO83</f>
        <v/>
      </c>
    </row>
    <row r="69" spans="1:7" ht="16.5" customHeight="1">
      <c r="A69" s="9">
        <v>62</v>
      </c>
      <c r="B69" s="222" t="str">
        <f>CONCATENATE(一括受付入力ﾌｫｰﾑ!H84,"　",一括受付入力ﾌｫｰﾑ!I84)</f>
        <v>　</v>
      </c>
      <c r="C69" s="206" t="str">
        <f>CONCATENATE(一括受付入力ﾌｫｰﾑ!O84," ",一括受付入力ﾌｫｰﾑ!Q84)</f>
        <v xml:space="preserve"> </v>
      </c>
      <c r="D69" s="207">
        <f>一括受付入力ﾌｫｰﾑ!F84</f>
        <v>0</v>
      </c>
      <c r="E69" s="203" t="str">
        <f>CONCATENATE(一括受付入力ﾌｫｰﾑ!AH84,一括受付入力ﾌｫｰﾑ!AI84,一括受付入力ﾌｫｰﾑ!AJ84,一括受付入力ﾌｫｰﾑ!AK84,一括受付入力ﾌｫｰﾑ!AL84,一括受付入力ﾌｫｰﾑ!AM84,一括受付入力ﾌｫｰﾑ!AN84)</f>
        <v>0:00:00</v>
      </c>
      <c r="F69" s="225">
        <f>一括受付入力ﾌｫｰﾑ!AB84</f>
        <v>0</v>
      </c>
      <c r="G69" s="208" t="str">
        <f>一括受付入力ﾌｫｰﾑ!AO84</f>
        <v/>
      </c>
    </row>
    <row r="70" spans="1:7" ht="16.5" customHeight="1">
      <c r="A70" s="9">
        <v>63</v>
      </c>
      <c r="B70" s="222" t="str">
        <f>CONCATENATE(一括受付入力ﾌｫｰﾑ!H85,"　",一括受付入力ﾌｫｰﾑ!I85)</f>
        <v>　</v>
      </c>
      <c r="C70" s="206" t="str">
        <f>CONCATENATE(一括受付入力ﾌｫｰﾑ!O85," ",一括受付入力ﾌｫｰﾑ!Q85)</f>
        <v xml:space="preserve"> </v>
      </c>
      <c r="D70" s="207">
        <f>一括受付入力ﾌｫｰﾑ!F85</f>
        <v>0</v>
      </c>
      <c r="E70" s="203" t="str">
        <f>CONCATENATE(一括受付入力ﾌｫｰﾑ!AH85,一括受付入力ﾌｫｰﾑ!AI85,一括受付入力ﾌｫｰﾑ!AJ85,一括受付入力ﾌｫｰﾑ!AK85,一括受付入力ﾌｫｰﾑ!AL85,一括受付入力ﾌｫｰﾑ!AM85,一括受付入力ﾌｫｰﾑ!AN85)</f>
        <v>0:00:00</v>
      </c>
      <c r="F70" s="225">
        <f>一括受付入力ﾌｫｰﾑ!AB85</f>
        <v>0</v>
      </c>
      <c r="G70" s="208" t="str">
        <f>一括受付入力ﾌｫｰﾑ!AO85</f>
        <v/>
      </c>
    </row>
    <row r="71" spans="1:7" ht="16.5" customHeight="1">
      <c r="A71" s="9">
        <v>64</v>
      </c>
      <c r="B71" s="222" t="str">
        <f>CONCATENATE(一括受付入力ﾌｫｰﾑ!H86,"　",一括受付入力ﾌｫｰﾑ!I86)</f>
        <v>　</v>
      </c>
      <c r="C71" s="206" t="str">
        <f>CONCATENATE(一括受付入力ﾌｫｰﾑ!O86," ",一括受付入力ﾌｫｰﾑ!Q86)</f>
        <v xml:space="preserve"> </v>
      </c>
      <c r="D71" s="207">
        <f>一括受付入力ﾌｫｰﾑ!F86</f>
        <v>0</v>
      </c>
      <c r="E71" s="203" t="str">
        <f>CONCATENATE(一括受付入力ﾌｫｰﾑ!AH86,一括受付入力ﾌｫｰﾑ!AI86,一括受付入力ﾌｫｰﾑ!AJ86,一括受付入力ﾌｫｰﾑ!AK86,一括受付入力ﾌｫｰﾑ!AL86,一括受付入力ﾌｫｰﾑ!AM86,一括受付入力ﾌｫｰﾑ!AN86)</f>
        <v>0:00:00</v>
      </c>
      <c r="F71" s="225">
        <f>一括受付入力ﾌｫｰﾑ!AB86</f>
        <v>0</v>
      </c>
      <c r="G71" s="208" t="str">
        <f>一括受付入力ﾌｫｰﾑ!AO86</f>
        <v/>
      </c>
    </row>
    <row r="72" spans="1:7" ht="16.5" customHeight="1">
      <c r="A72" s="9">
        <v>65</v>
      </c>
      <c r="B72" s="222" t="str">
        <f>CONCATENATE(一括受付入力ﾌｫｰﾑ!H87,"　",一括受付入力ﾌｫｰﾑ!I87)</f>
        <v>　</v>
      </c>
      <c r="C72" s="206" t="str">
        <f>CONCATENATE(一括受付入力ﾌｫｰﾑ!O87," ",一括受付入力ﾌｫｰﾑ!Q87)</f>
        <v xml:space="preserve"> </v>
      </c>
      <c r="D72" s="207">
        <f>一括受付入力ﾌｫｰﾑ!F87</f>
        <v>0</v>
      </c>
      <c r="E72" s="203" t="str">
        <f>CONCATENATE(一括受付入力ﾌｫｰﾑ!AH87,一括受付入力ﾌｫｰﾑ!AI87,一括受付入力ﾌｫｰﾑ!AJ87,一括受付入力ﾌｫｰﾑ!AK87,一括受付入力ﾌｫｰﾑ!AL87,一括受付入力ﾌｫｰﾑ!AM87,一括受付入力ﾌｫｰﾑ!AN87)</f>
        <v>0:00:00</v>
      </c>
      <c r="F72" s="225">
        <f>一括受付入力ﾌｫｰﾑ!AB87</f>
        <v>0</v>
      </c>
      <c r="G72" s="208" t="str">
        <f>一括受付入力ﾌｫｰﾑ!AO87</f>
        <v/>
      </c>
    </row>
    <row r="73" spans="1:7" ht="16.5" customHeight="1">
      <c r="A73" s="9">
        <v>66</v>
      </c>
      <c r="B73" s="222" t="str">
        <f>CONCATENATE(一括受付入力ﾌｫｰﾑ!H88,"　",一括受付入力ﾌｫｰﾑ!I88)</f>
        <v>　</v>
      </c>
      <c r="C73" s="206" t="str">
        <f>CONCATENATE(一括受付入力ﾌｫｰﾑ!O88," ",一括受付入力ﾌｫｰﾑ!Q88)</f>
        <v xml:space="preserve"> </v>
      </c>
      <c r="D73" s="207">
        <f>一括受付入力ﾌｫｰﾑ!F88</f>
        <v>0</v>
      </c>
      <c r="E73" s="203" t="str">
        <f>CONCATENATE(一括受付入力ﾌｫｰﾑ!AH88,一括受付入力ﾌｫｰﾑ!AI88,一括受付入力ﾌｫｰﾑ!AJ88,一括受付入力ﾌｫｰﾑ!AK88,一括受付入力ﾌｫｰﾑ!AL88,一括受付入力ﾌｫｰﾑ!AM88,一括受付入力ﾌｫｰﾑ!AN88)</f>
        <v>0:00:00</v>
      </c>
      <c r="F73" s="225">
        <f>一括受付入力ﾌｫｰﾑ!AB88</f>
        <v>0</v>
      </c>
      <c r="G73" s="208" t="str">
        <f>一括受付入力ﾌｫｰﾑ!AO88</f>
        <v/>
      </c>
    </row>
    <row r="74" spans="1:7" ht="16.5" customHeight="1">
      <c r="A74" s="9">
        <v>67</v>
      </c>
      <c r="B74" s="222" t="str">
        <f>CONCATENATE(一括受付入力ﾌｫｰﾑ!H89,"　",一括受付入力ﾌｫｰﾑ!I89)</f>
        <v>　</v>
      </c>
      <c r="C74" s="206" t="str">
        <f>CONCATENATE(一括受付入力ﾌｫｰﾑ!O89," ",一括受付入力ﾌｫｰﾑ!Q89)</f>
        <v xml:space="preserve"> </v>
      </c>
      <c r="D74" s="207">
        <f>一括受付入力ﾌｫｰﾑ!F89</f>
        <v>0</v>
      </c>
      <c r="E74" s="203" t="str">
        <f>CONCATENATE(一括受付入力ﾌｫｰﾑ!AH89,一括受付入力ﾌｫｰﾑ!AI89,一括受付入力ﾌｫｰﾑ!AJ89,一括受付入力ﾌｫｰﾑ!AK89,一括受付入力ﾌｫｰﾑ!AL89,一括受付入力ﾌｫｰﾑ!AM89,一括受付入力ﾌｫｰﾑ!AN89)</f>
        <v>0:00:00</v>
      </c>
      <c r="F74" s="225">
        <f>一括受付入力ﾌｫｰﾑ!AB89</f>
        <v>0</v>
      </c>
      <c r="G74" s="208" t="str">
        <f>一括受付入力ﾌｫｰﾑ!AO89</f>
        <v/>
      </c>
    </row>
    <row r="75" spans="1:7" ht="16.5" customHeight="1">
      <c r="A75" s="9">
        <v>68</v>
      </c>
      <c r="B75" s="222" t="str">
        <f>CONCATENATE(一括受付入力ﾌｫｰﾑ!H90,"　",一括受付入力ﾌｫｰﾑ!I90)</f>
        <v>　</v>
      </c>
      <c r="C75" s="206" t="str">
        <f>CONCATENATE(一括受付入力ﾌｫｰﾑ!O90," ",一括受付入力ﾌｫｰﾑ!Q90)</f>
        <v xml:space="preserve"> </v>
      </c>
      <c r="D75" s="207">
        <f>一括受付入力ﾌｫｰﾑ!F90</f>
        <v>0</v>
      </c>
      <c r="E75" s="203" t="str">
        <f>CONCATENATE(一括受付入力ﾌｫｰﾑ!AH90,一括受付入力ﾌｫｰﾑ!AI90,一括受付入力ﾌｫｰﾑ!AJ90,一括受付入力ﾌｫｰﾑ!AK90,一括受付入力ﾌｫｰﾑ!AL90,一括受付入力ﾌｫｰﾑ!AM90,一括受付入力ﾌｫｰﾑ!AN90)</f>
        <v>0:00:00</v>
      </c>
      <c r="F75" s="225">
        <f>一括受付入力ﾌｫｰﾑ!AB90</f>
        <v>0</v>
      </c>
      <c r="G75" s="208" t="str">
        <f>一括受付入力ﾌｫｰﾑ!AO90</f>
        <v/>
      </c>
    </row>
    <row r="76" spans="1:7" ht="16.5" customHeight="1">
      <c r="A76" s="9">
        <v>69</v>
      </c>
      <c r="B76" s="222" t="str">
        <f>CONCATENATE(一括受付入力ﾌｫｰﾑ!H91,"　",一括受付入力ﾌｫｰﾑ!I91)</f>
        <v>　</v>
      </c>
      <c r="C76" s="206" t="str">
        <f>CONCATENATE(一括受付入力ﾌｫｰﾑ!O91," ",一括受付入力ﾌｫｰﾑ!Q91)</f>
        <v xml:space="preserve"> </v>
      </c>
      <c r="D76" s="207">
        <f>一括受付入力ﾌｫｰﾑ!F91</f>
        <v>0</v>
      </c>
      <c r="E76" s="203" t="str">
        <f>CONCATENATE(一括受付入力ﾌｫｰﾑ!AH91,一括受付入力ﾌｫｰﾑ!AI91,一括受付入力ﾌｫｰﾑ!AJ91,一括受付入力ﾌｫｰﾑ!AK91,一括受付入力ﾌｫｰﾑ!AL91,一括受付入力ﾌｫｰﾑ!AM91,一括受付入力ﾌｫｰﾑ!AN91)</f>
        <v>0:00:00</v>
      </c>
      <c r="F76" s="225">
        <f>一括受付入力ﾌｫｰﾑ!AB91</f>
        <v>0</v>
      </c>
      <c r="G76" s="208" t="str">
        <f>一括受付入力ﾌｫｰﾑ!AO91</f>
        <v/>
      </c>
    </row>
    <row r="77" spans="1:7" ht="16.5" customHeight="1">
      <c r="A77" s="9">
        <v>70</v>
      </c>
      <c r="B77" s="222" t="str">
        <f>CONCATENATE(一括受付入力ﾌｫｰﾑ!H92,"　",一括受付入力ﾌｫｰﾑ!I92)</f>
        <v>　</v>
      </c>
      <c r="C77" s="206" t="str">
        <f>CONCATENATE(一括受付入力ﾌｫｰﾑ!O92," ",一括受付入力ﾌｫｰﾑ!Q92)</f>
        <v xml:space="preserve"> </v>
      </c>
      <c r="D77" s="207">
        <f>一括受付入力ﾌｫｰﾑ!F92</f>
        <v>0</v>
      </c>
      <c r="E77" s="203" t="str">
        <f>CONCATENATE(一括受付入力ﾌｫｰﾑ!AH92,一括受付入力ﾌｫｰﾑ!AI92,一括受付入力ﾌｫｰﾑ!AJ92,一括受付入力ﾌｫｰﾑ!AK92,一括受付入力ﾌｫｰﾑ!AL92,一括受付入力ﾌｫｰﾑ!AM92,一括受付入力ﾌｫｰﾑ!AN92)</f>
        <v>0:00:00</v>
      </c>
      <c r="F77" s="225">
        <f>一括受付入力ﾌｫｰﾑ!AB92</f>
        <v>0</v>
      </c>
      <c r="G77" s="208" t="str">
        <f>一括受付入力ﾌｫｰﾑ!AO92</f>
        <v/>
      </c>
    </row>
    <row r="78" spans="1:7" ht="16.5" customHeight="1">
      <c r="A78" s="9">
        <v>71</v>
      </c>
      <c r="B78" s="222" t="str">
        <f>CONCATENATE(一括受付入力ﾌｫｰﾑ!H93,"　",一括受付入力ﾌｫｰﾑ!I93)</f>
        <v>　</v>
      </c>
      <c r="C78" s="206" t="str">
        <f>CONCATENATE(一括受付入力ﾌｫｰﾑ!O93," ",一括受付入力ﾌｫｰﾑ!Q93)</f>
        <v xml:space="preserve"> </v>
      </c>
      <c r="D78" s="207">
        <f>一括受付入力ﾌｫｰﾑ!F93</f>
        <v>0</v>
      </c>
      <c r="E78" s="203" t="str">
        <f>CONCATENATE(一括受付入力ﾌｫｰﾑ!AH93,一括受付入力ﾌｫｰﾑ!AI93,一括受付入力ﾌｫｰﾑ!AJ93,一括受付入力ﾌｫｰﾑ!AK93,一括受付入力ﾌｫｰﾑ!AL93,一括受付入力ﾌｫｰﾑ!AM93,一括受付入力ﾌｫｰﾑ!AN93)</f>
        <v>0:00:00</v>
      </c>
      <c r="F78" s="225">
        <f>一括受付入力ﾌｫｰﾑ!AB93</f>
        <v>0</v>
      </c>
      <c r="G78" s="208" t="str">
        <f>一括受付入力ﾌｫｰﾑ!AO93</f>
        <v/>
      </c>
    </row>
    <row r="79" spans="1:7" ht="16.5" customHeight="1">
      <c r="A79" s="9">
        <v>72</v>
      </c>
      <c r="B79" s="222" t="str">
        <f>CONCATENATE(一括受付入力ﾌｫｰﾑ!H94,"　",一括受付入力ﾌｫｰﾑ!I94)</f>
        <v>　</v>
      </c>
      <c r="C79" s="206" t="str">
        <f>CONCATENATE(一括受付入力ﾌｫｰﾑ!O94," ",一括受付入力ﾌｫｰﾑ!Q94)</f>
        <v xml:space="preserve"> </v>
      </c>
      <c r="D79" s="207">
        <f>一括受付入力ﾌｫｰﾑ!F94</f>
        <v>0</v>
      </c>
      <c r="E79" s="203" t="str">
        <f>CONCATENATE(一括受付入力ﾌｫｰﾑ!AH94,一括受付入力ﾌｫｰﾑ!AI94,一括受付入力ﾌｫｰﾑ!AJ94,一括受付入力ﾌｫｰﾑ!AK94,一括受付入力ﾌｫｰﾑ!AL94,一括受付入力ﾌｫｰﾑ!AM94,一括受付入力ﾌｫｰﾑ!AN94)</f>
        <v>0:00:00</v>
      </c>
      <c r="F79" s="225">
        <f>一括受付入力ﾌｫｰﾑ!AB94</f>
        <v>0</v>
      </c>
      <c r="G79" s="208" t="str">
        <f>一括受付入力ﾌｫｰﾑ!AO94</f>
        <v/>
      </c>
    </row>
    <row r="80" spans="1:7" ht="16.5" customHeight="1">
      <c r="A80" s="9">
        <v>73</v>
      </c>
      <c r="B80" s="222" t="str">
        <f>CONCATENATE(一括受付入力ﾌｫｰﾑ!H95,"　",一括受付入力ﾌｫｰﾑ!I95)</f>
        <v>　</v>
      </c>
      <c r="C80" s="206" t="str">
        <f>CONCATENATE(一括受付入力ﾌｫｰﾑ!O95," ",一括受付入力ﾌｫｰﾑ!Q95)</f>
        <v xml:space="preserve"> </v>
      </c>
      <c r="D80" s="207">
        <f>一括受付入力ﾌｫｰﾑ!F95</f>
        <v>0</v>
      </c>
      <c r="E80" s="203" t="str">
        <f>CONCATENATE(一括受付入力ﾌｫｰﾑ!AH95,一括受付入力ﾌｫｰﾑ!AI95,一括受付入力ﾌｫｰﾑ!AJ95,一括受付入力ﾌｫｰﾑ!AK95,一括受付入力ﾌｫｰﾑ!AL95,一括受付入力ﾌｫｰﾑ!AM95,一括受付入力ﾌｫｰﾑ!AN95)</f>
        <v>0:00:00</v>
      </c>
      <c r="F80" s="225">
        <f>一括受付入力ﾌｫｰﾑ!AB95</f>
        <v>0</v>
      </c>
      <c r="G80" s="208" t="str">
        <f>一括受付入力ﾌｫｰﾑ!AO95</f>
        <v/>
      </c>
    </row>
    <row r="81" spans="1:7" ht="16.5" customHeight="1">
      <c r="A81" s="9">
        <v>74</v>
      </c>
      <c r="B81" s="222" t="str">
        <f>CONCATENATE(一括受付入力ﾌｫｰﾑ!H96,"　",一括受付入力ﾌｫｰﾑ!I96)</f>
        <v>　</v>
      </c>
      <c r="C81" s="206" t="str">
        <f>CONCATENATE(一括受付入力ﾌｫｰﾑ!O96," ",一括受付入力ﾌｫｰﾑ!Q96)</f>
        <v xml:space="preserve"> </v>
      </c>
      <c r="D81" s="207">
        <f>一括受付入力ﾌｫｰﾑ!F96</f>
        <v>0</v>
      </c>
      <c r="E81" s="203" t="str">
        <f>CONCATENATE(一括受付入力ﾌｫｰﾑ!AH96,一括受付入力ﾌｫｰﾑ!AI96,一括受付入力ﾌｫｰﾑ!AJ96,一括受付入力ﾌｫｰﾑ!AK96,一括受付入力ﾌｫｰﾑ!AL96,一括受付入力ﾌｫｰﾑ!AM96,一括受付入力ﾌｫｰﾑ!AN96)</f>
        <v>0:00:00</v>
      </c>
      <c r="F81" s="225">
        <f>一括受付入力ﾌｫｰﾑ!AB96</f>
        <v>0</v>
      </c>
      <c r="G81" s="208" t="str">
        <f>一括受付入力ﾌｫｰﾑ!AO96</f>
        <v/>
      </c>
    </row>
    <row r="82" spans="1:7" ht="16.5" customHeight="1">
      <c r="A82" s="9">
        <v>75</v>
      </c>
      <c r="B82" s="222" t="str">
        <f>CONCATENATE(一括受付入力ﾌｫｰﾑ!H97,"　",一括受付入力ﾌｫｰﾑ!I97)</f>
        <v>　</v>
      </c>
      <c r="C82" s="206" t="str">
        <f>CONCATENATE(一括受付入力ﾌｫｰﾑ!O97," ",一括受付入力ﾌｫｰﾑ!Q97)</f>
        <v xml:space="preserve"> </v>
      </c>
      <c r="D82" s="207">
        <f>一括受付入力ﾌｫｰﾑ!F97</f>
        <v>0</v>
      </c>
      <c r="E82" s="203" t="str">
        <f>CONCATENATE(一括受付入力ﾌｫｰﾑ!AH97,一括受付入力ﾌｫｰﾑ!AI97,一括受付入力ﾌｫｰﾑ!AJ97,一括受付入力ﾌｫｰﾑ!AK97,一括受付入力ﾌｫｰﾑ!AL97,一括受付入力ﾌｫｰﾑ!AM97,一括受付入力ﾌｫｰﾑ!AN97)</f>
        <v>0:00:00</v>
      </c>
      <c r="F82" s="225">
        <f>一括受付入力ﾌｫｰﾑ!AB97</f>
        <v>0</v>
      </c>
      <c r="G82" s="208" t="str">
        <f>一括受付入力ﾌｫｰﾑ!AO97</f>
        <v/>
      </c>
    </row>
    <row r="83" spans="1:7" ht="16.5" customHeight="1">
      <c r="A83" s="9">
        <v>76</v>
      </c>
      <c r="B83" s="222" t="str">
        <f>CONCATENATE(一括受付入力ﾌｫｰﾑ!H98,"　",一括受付入力ﾌｫｰﾑ!I98)</f>
        <v>　</v>
      </c>
      <c r="C83" s="206" t="str">
        <f>CONCATENATE(一括受付入力ﾌｫｰﾑ!O98," ",一括受付入力ﾌｫｰﾑ!Q98)</f>
        <v xml:space="preserve"> </v>
      </c>
      <c r="D83" s="207">
        <f>一括受付入力ﾌｫｰﾑ!F98</f>
        <v>0</v>
      </c>
      <c r="E83" s="203" t="str">
        <f>CONCATENATE(一括受付入力ﾌｫｰﾑ!AH98,一括受付入力ﾌｫｰﾑ!AI98,一括受付入力ﾌｫｰﾑ!AJ98,一括受付入力ﾌｫｰﾑ!AK98,一括受付入力ﾌｫｰﾑ!AL98,一括受付入力ﾌｫｰﾑ!AM98,一括受付入力ﾌｫｰﾑ!AN98)</f>
        <v>0:00:00</v>
      </c>
      <c r="F83" s="225">
        <f>一括受付入力ﾌｫｰﾑ!AB98</f>
        <v>0</v>
      </c>
      <c r="G83" s="208" t="str">
        <f>一括受付入力ﾌｫｰﾑ!AO98</f>
        <v/>
      </c>
    </row>
    <row r="84" spans="1:7" ht="16.5" customHeight="1">
      <c r="A84" s="9">
        <v>77</v>
      </c>
      <c r="B84" s="222" t="str">
        <f>CONCATENATE(一括受付入力ﾌｫｰﾑ!H99,"　",一括受付入力ﾌｫｰﾑ!I99)</f>
        <v>　</v>
      </c>
      <c r="C84" s="206" t="str">
        <f>CONCATENATE(一括受付入力ﾌｫｰﾑ!O99," ",一括受付入力ﾌｫｰﾑ!Q99)</f>
        <v xml:space="preserve"> </v>
      </c>
      <c r="D84" s="207">
        <f>一括受付入力ﾌｫｰﾑ!F99</f>
        <v>0</v>
      </c>
      <c r="E84" s="203" t="str">
        <f>CONCATENATE(一括受付入力ﾌｫｰﾑ!AH99,一括受付入力ﾌｫｰﾑ!AI99,一括受付入力ﾌｫｰﾑ!AJ99,一括受付入力ﾌｫｰﾑ!AK99,一括受付入力ﾌｫｰﾑ!AL99,一括受付入力ﾌｫｰﾑ!AM99,一括受付入力ﾌｫｰﾑ!AN99)</f>
        <v>0:00:00</v>
      </c>
      <c r="F84" s="225">
        <f>一括受付入力ﾌｫｰﾑ!AB99</f>
        <v>0</v>
      </c>
      <c r="G84" s="208" t="str">
        <f>一括受付入力ﾌｫｰﾑ!AO99</f>
        <v/>
      </c>
    </row>
    <row r="85" spans="1:7" ht="16.5" customHeight="1">
      <c r="A85" s="9">
        <v>78</v>
      </c>
      <c r="B85" s="222" t="str">
        <f>CONCATENATE(一括受付入力ﾌｫｰﾑ!H100,"　",一括受付入力ﾌｫｰﾑ!I100)</f>
        <v>　</v>
      </c>
      <c r="C85" s="206" t="str">
        <f>CONCATENATE(一括受付入力ﾌｫｰﾑ!O100," ",一括受付入力ﾌｫｰﾑ!Q100)</f>
        <v xml:space="preserve"> </v>
      </c>
      <c r="D85" s="207">
        <f>一括受付入力ﾌｫｰﾑ!F100</f>
        <v>0</v>
      </c>
      <c r="E85" s="203" t="str">
        <f>CONCATENATE(一括受付入力ﾌｫｰﾑ!AH100,一括受付入力ﾌｫｰﾑ!AI100,一括受付入力ﾌｫｰﾑ!AJ100,一括受付入力ﾌｫｰﾑ!AK100,一括受付入力ﾌｫｰﾑ!AL100,一括受付入力ﾌｫｰﾑ!AM100,一括受付入力ﾌｫｰﾑ!AN100)</f>
        <v>0:00:00</v>
      </c>
      <c r="F85" s="225">
        <f>一括受付入力ﾌｫｰﾑ!AB100</f>
        <v>0</v>
      </c>
      <c r="G85" s="208" t="str">
        <f>一括受付入力ﾌｫｰﾑ!AO100</f>
        <v/>
      </c>
    </row>
    <row r="86" spans="1:7" ht="16.5" customHeight="1">
      <c r="A86" s="9">
        <v>79</v>
      </c>
      <c r="B86" s="222" t="str">
        <f>CONCATENATE(一括受付入力ﾌｫｰﾑ!H101,"　",一括受付入力ﾌｫｰﾑ!I101)</f>
        <v>　</v>
      </c>
      <c r="C86" s="206" t="str">
        <f>CONCATENATE(一括受付入力ﾌｫｰﾑ!O101," ",一括受付入力ﾌｫｰﾑ!Q101)</f>
        <v xml:space="preserve"> </v>
      </c>
      <c r="D86" s="207">
        <f>一括受付入力ﾌｫｰﾑ!F101</f>
        <v>0</v>
      </c>
      <c r="E86" s="203" t="str">
        <f>CONCATENATE(一括受付入力ﾌｫｰﾑ!AH101,一括受付入力ﾌｫｰﾑ!AI101,一括受付入力ﾌｫｰﾑ!AJ101,一括受付入力ﾌｫｰﾑ!AK101,一括受付入力ﾌｫｰﾑ!AL101,一括受付入力ﾌｫｰﾑ!AM101,一括受付入力ﾌｫｰﾑ!AN101)</f>
        <v>0:00:00</v>
      </c>
      <c r="F86" s="225">
        <f>一括受付入力ﾌｫｰﾑ!AB101</f>
        <v>0</v>
      </c>
      <c r="G86" s="208" t="str">
        <f>一括受付入力ﾌｫｰﾑ!AO101</f>
        <v/>
      </c>
    </row>
    <row r="87" spans="1:7" ht="16.5" customHeight="1">
      <c r="A87" s="9">
        <v>80</v>
      </c>
      <c r="B87" s="222" t="str">
        <f>CONCATENATE(一括受付入力ﾌｫｰﾑ!H102,"　",一括受付入力ﾌｫｰﾑ!I102)</f>
        <v>　</v>
      </c>
      <c r="C87" s="206" t="str">
        <f>CONCATENATE(一括受付入力ﾌｫｰﾑ!O102," ",一括受付入力ﾌｫｰﾑ!Q102)</f>
        <v xml:space="preserve"> </v>
      </c>
      <c r="D87" s="207">
        <f>一括受付入力ﾌｫｰﾑ!F102</f>
        <v>0</v>
      </c>
      <c r="E87" s="203" t="str">
        <f>CONCATENATE(一括受付入力ﾌｫｰﾑ!AH102,一括受付入力ﾌｫｰﾑ!AI102,一括受付入力ﾌｫｰﾑ!AJ102,一括受付入力ﾌｫｰﾑ!AK102,一括受付入力ﾌｫｰﾑ!AL102,一括受付入力ﾌｫｰﾑ!AM102,一括受付入力ﾌｫｰﾑ!AN102)</f>
        <v>0:00:00</v>
      </c>
      <c r="F87" s="225">
        <f>一括受付入力ﾌｫｰﾑ!AB102</f>
        <v>0</v>
      </c>
      <c r="G87" s="208" t="str">
        <f>一括受付入力ﾌｫｰﾑ!AO102</f>
        <v/>
      </c>
    </row>
    <row r="88" spans="1:7" ht="16.5" customHeight="1">
      <c r="A88" s="9">
        <v>81</v>
      </c>
      <c r="B88" s="222" t="str">
        <f>CONCATENATE(一括受付入力ﾌｫｰﾑ!H103,"　",一括受付入力ﾌｫｰﾑ!I103)</f>
        <v>　</v>
      </c>
      <c r="C88" s="206" t="str">
        <f>CONCATENATE(一括受付入力ﾌｫｰﾑ!O103," ",一括受付入力ﾌｫｰﾑ!Q103)</f>
        <v xml:space="preserve"> </v>
      </c>
      <c r="D88" s="207">
        <f>一括受付入力ﾌｫｰﾑ!F103</f>
        <v>0</v>
      </c>
      <c r="E88" s="203" t="str">
        <f>CONCATENATE(一括受付入力ﾌｫｰﾑ!AH103,一括受付入力ﾌｫｰﾑ!AI103,一括受付入力ﾌｫｰﾑ!AJ103,一括受付入力ﾌｫｰﾑ!AK103,一括受付入力ﾌｫｰﾑ!AL103,一括受付入力ﾌｫｰﾑ!AM103,一括受付入力ﾌｫｰﾑ!AN103)</f>
        <v>0:00:00</v>
      </c>
      <c r="F88" s="225">
        <f>一括受付入力ﾌｫｰﾑ!AB103</f>
        <v>0</v>
      </c>
      <c r="G88" s="208" t="str">
        <f>一括受付入力ﾌｫｰﾑ!AO103</f>
        <v/>
      </c>
    </row>
    <row r="89" spans="1:7" ht="16.5" customHeight="1">
      <c r="A89" s="9">
        <v>82</v>
      </c>
      <c r="B89" s="222" t="str">
        <f>CONCATENATE(一括受付入力ﾌｫｰﾑ!H104,"　",一括受付入力ﾌｫｰﾑ!I104)</f>
        <v>　</v>
      </c>
      <c r="C89" s="206" t="str">
        <f>CONCATENATE(一括受付入力ﾌｫｰﾑ!O104," ",一括受付入力ﾌｫｰﾑ!Q104)</f>
        <v xml:space="preserve"> </v>
      </c>
      <c r="D89" s="207">
        <f>一括受付入力ﾌｫｰﾑ!F104</f>
        <v>0</v>
      </c>
      <c r="E89" s="203" t="str">
        <f>CONCATENATE(一括受付入力ﾌｫｰﾑ!AH104,一括受付入力ﾌｫｰﾑ!AI104,一括受付入力ﾌｫｰﾑ!AJ104,一括受付入力ﾌｫｰﾑ!AK104,一括受付入力ﾌｫｰﾑ!AL104,一括受付入力ﾌｫｰﾑ!AM104,一括受付入力ﾌｫｰﾑ!AN104)</f>
        <v>0:00:00</v>
      </c>
      <c r="F89" s="225">
        <f>一括受付入力ﾌｫｰﾑ!AB104</f>
        <v>0</v>
      </c>
      <c r="G89" s="208" t="str">
        <f>一括受付入力ﾌｫｰﾑ!AO104</f>
        <v/>
      </c>
    </row>
    <row r="90" spans="1:7" ht="16.5" customHeight="1">
      <c r="A90" s="9">
        <v>83</v>
      </c>
      <c r="B90" s="222" t="str">
        <f>CONCATENATE(一括受付入力ﾌｫｰﾑ!H105,"　",一括受付入力ﾌｫｰﾑ!I105)</f>
        <v>　</v>
      </c>
      <c r="C90" s="206" t="str">
        <f>CONCATENATE(一括受付入力ﾌｫｰﾑ!O105," ",一括受付入力ﾌｫｰﾑ!Q105)</f>
        <v xml:space="preserve"> </v>
      </c>
      <c r="D90" s="207">
        <f>一括受付入力ﾌｫｰﾑ!F105</f>
        <v>0</v>
      </c>
      <c r="E90" s="203" t="str">
        <f>CONCATENATE(一括受付入力ﾌｫｰﾑ!AH105,一括受付入力ﾌｫｰﾑ!AI105,一括受付入力ﾌｫｰﾑ!AJ105,一括受付入力ﾌｫｰﾑ!AK105,一括受付入力ﾌｫｰﾑ!AL105,一括受付入力ﾌｫｰﾑ!AM105,一括受付入力ﾌｫｰﾑ!AN105)</f>
        <v>0:00:00</v>
      </c>
      <c r="F90" s="225">
        <f>一括受付入力ﾌｫｰﾑ!AB105</f>
        <v>0</v>
      </c>
      <c r="G90" s="208" t="str">
        <f>一括受付入力ﾌｫｰﾑ!AO105</f>
        <v/>
      </c>
    </row>
    <row r="91" spans="1:7" ht="16.5" customHeight="1">
      <c r="A91" s="9">
        <v>84</v>
      </c>
      <c r="B91" s="222" t="str">
        <f>CONCATENATE(一括受付入力ﾌｫｰﾑ!H106,"　",一括受付入力ﾌｫｰﾑ!I106)</f>
        <v>　</v>
      </c>
      <c r="C91" s="206" t="str">
        <f>CONCATENATE(一括受付入力ﾌｫｰﾑ!O106," ",一括受付入力ﾌｫｰﾑ!Q106)</f>
        <v xml:space="preserve"> </v>
      </c>
      <c r="D91" s="207">
        <f>一括受付入力ﾌｫｰﾑ!F106</f>
        <v>0</v>
      </c>
      <c r="E91" s="203" t="str">
        <f>CONCATENATE(一括受付入力ﾌｫｰﾑ!AH106,一括受付入力ﾌｫｰﾑ!AI106,一括受付入力ﾌｫｰﾑ!AJ106,一括受付入力ﾌｫｰﾑ!AK106,一括受付入力ﾌｫｰﾑ!AL106,一括受付入力ﾌｫｰﾑ!AM106,一括受付入力ﾌｫｰﾑ!AN106)</f>
        <v>0:00:00</v>
      </c>
      <c r="F91" s="225">
        <f>一括受付入力ﾌｫｰﾑ!AB106</f>
        <v>0</v>
      </c>
      <c r="G91" s="208" t="str">
        <f>一括受付入力ﾌｫｰﾑ!AO106</f>
        <v/>
      </c>
    </row>
    <row r="92" spans="1:7" ht="16.5" customHeight="1">
      <c r="A92" s="9">
        <v>85</v>
      </c>
      <c r="B92" s="222" t="str">
        <f>CONCATENATE(一括受付入力ﾌｫｰﾑ!H107,"　",一括受付入力ﾌｫｰﾑ!I107)</f>
        <v>　</v>
      </c>
      <c r="C92" s="206" t="str">
        <f>CONCATENATE(一括受付入力ﾌｫｰﾑ!O107," ",一括受付入力ﾌｫｰﾑ!Q107)</f>
        <v xml:space="preserve"> </v>
      </c>
      <c r="D92" s="207">
        <f>一括受付入力ﾌｫｰﾑ!F107</f>
        <v>0</v>
      </c>
      <c r="E92" s="203" t="str">
        <f>CONCATENATE(一括受付入力ﾌｫｰﾑ!AH107,一括受付入力ﾌｫｰﾑ!AI107,一括受付入力ﾌｫｰﾑ!AJ107,一括受付入力ﾌｫｰﾑ!AK107,一括受付入力ﾌｫｰﾑ!AL107,一括受付入力ﾌｫｰﾑ!AM107,一括受付入力ﾌｫｰﾑ!AN107)</f>
        <v>0:00:00</v>
      </c>
      <c r="F92" s="225">
        <f>一括受付入力ﾌｫｰﾑ!AB107</f>
        <v>0</v>
      </c>
      <c r="G92" s="208" t="str">
        <f>一括受付入力ﾌｫｰﾑ!AO107</f>
        <v/>
      </c>
    </row>
    <row r="93" spans="1:7" ht="16.5" customHeight="1">
      <c r="A93" s="9">
        <v>86</v>
      </c>
      <c r="B93" s="222" t="str">
        <f>CONCATENATE(一括受付入力ﾌｫｰﾑ!H108,"　",一括受付入力ﾌｫｰﾑ!I108)</f>
        <v>　</v>
      </c>
      <c r="C93" s="206" t="str">
        <f>CONCATENATE(一括受付入力ﾌｫｰﾑ!O108," ",一括受付入力ﾌｫｰﾑ!Q108)</f>
        <v xml:space="preserve"> </v>
      </c>
      <c r="D93" s="207">
        <f>一括受付入力ﾌｫｰﾑ!F108</f>
        <v>0</v>
      </c>
      <c r="E93" s="203" t="str">
        <f>CONCATENATE(一括受付入力ﾌｫｰﾑ!AH108,一括受付入力ﾌｫｰﾑ!AI108,一括受付入力ﾌｫｰﾑ!AJ108,一括受付入力ﾌｫｰﾑ!AK108,一括受付入力ﾌｫｰﾑ!AL108,一括受付入力ﾌｫｰﾑ!AM108,一括受付入力ﾌｫｰﾑ!AN108)</f>
        <v>0:00:00</v>
      </c>
      <c r="F93" s="225">
        <f>一括受付入力ﾌｫｰﾑ!AB108</f>
        <v>0</v>
      </c>
      <c r="G93" s="208" t="str">
        <f>一括受付入力ﾌｫｰﾑ!AO108</f>
        <v/>
      </c>
    </row>
    <row r="94" spans="1:7" ht="16.5" customHeight="1">
      <c r="A94" s="9">
        <v>87</v>
      </c>
      <c r="B94" s="222" t="str">
        <f>CONCATENATE(一括受付入力ﾌｫｰﾑ!H109,"　",一括受付入力ﾌｫｰﾑ!I109)</f>
        <v>　</v>
      </c>
      <c r="C94" s="206" t="str">
        <f>CONCATENATE(一括受付入力ﾌｫｰﾑ!O109," ",一括受付入力ﾌｫｰﾑ!Q109)</f>
        <v xml:space="preserve"> </v>
      </c>
      <c r="D94" s="207">
        <f>一括受付入力ﾌｫｰﾑ!F109</f>
        <v>0</v>
      </c>
      <c r="E94" s="203" t="str">
        <f>CONCATENATE(一括受付入力ﾌｫｰﾑ!AH109,一括受付入力ﾌｫｰﾑ!AI109,一括受付入力ﾌｫｰﾑ!AJ109,一括受付入力ﾌｫｰﾑ!AK109,一括受付入力ﾌｫｰﾑ!AL109,一括受付入力ﾌｫｰﾑ!AM109,一括受付入力ﾌｫｰﾑ!AN109)</f>
        <v>0:00:00</v>
      </c>
      <c r="F94" s="225">
        <f>一括受付入力ﾌｫｰﾑ!AB109</f>
        <v>0</v>
      </c>
      <c r="G94" s="208" t="str">
        <f>一括受付入力ﾌｫｰﾑ!AO109</f>
        <v/>
      </c>
    </row>
    <row r="95" spans="1:7" ht="16.5" customHeight="1">
      <c r="A95" s="9">
        <v>88</v>
      </c>
      <c r="B95" s="222" t="str">
        <f>CONCATENATE(一括受付入力ﾌｫｰﾑ!H110,"　",一括受付入力ﾌｫｰﾑ!I110)</f>
        <v>　</v>
      </c>
      <c r="C95" s="206" t="str">
        <f>CONCATENATE(一括受付入力ﾌｫｰﾑ!O110," ",一括受付入力ﾌｫｰﾑ!Q110)</f>
        <v xml:space="preserve"> </v>
      </c>
      <c r="D95" s="207">
        <f>一括受付入力ﾌｫｰﾑ!F110</f>
        <v>0</v>
      </c>
      <c r="E95" s="203" t="str">
        <f>CONCATENATE(一括受付入力ﾌｫｰﾑ!AH110,一括受付入力ﾌｫｰﾑ!AI110,一括受付入力ﾌｫｰﾑ!AJ110,一括受付入力ﾌｫｰﾑ!AK110,一括受付入力ﾌｫｰﾑ!AL110,一括受付入力ﾌｫｰﾑ!AM110,一括受付入力ﾌｫｰﾑ!AN110)</f>
        <v>0:00:00</v>
      </c>
      <c r="F95" s="225">
        <f>一括受付入力ﾌｫｰﾑ!AB110</f>
        <v>0</v>
      </c>
      <c r="G95" s="208" t="str">
        <f>一括受付入力ﾌｫｰﾑ!AO110</f>
        <v/>
      </c>
    </row>
    <row r="96" spans="1:7" ht="16.5" customHeight="1">
      <c r="A96" s="9">
        <v>89</v>
      </c>
      <c r="B96" s="222" t="str">
        <f>CONCATENATE(一括受付入力ﾌｫｰﾑ!H111,"　",一括受付入力ﾌｫｰﾑ!I111)</f>
        <v>　</v>
      </c>
      <c r="C96" s="206" t="str">
        <f>CONCATENATE(一括受付入力ﾌｫｰﾑ!O111," ",一括受付入力ﾌｫｰﾑ!Q111)</f>
        <v xml:space="preserve"> </v>
      </c>
      <c r="D96" s="207">
        <f>一括受付入力ﾌｫｰﾑ!F111</f>
        <v>0</v>
      </c>
      <c r="E96" s="203" t="str">
        <f>CONCATENATE(一括受付入力ﾌｫｰﾑ!AH111,一括受付入力ﾌｫｰﾑ!AI111,一括受付入力ﾌｫｰﾑ!AJ111,一括受付入力ﾌｫｰﾑ!AK111,一括受付入力ﾌｫｰﾑ!AL111,一括受付入力ﾌｫｰﾑ!AM111,一括受付入力ﾌｫｰﾑ!AN111)</f>
        <v>0:00:00</v>
      </c>
      <c r="F96" s="225">
        <f>一括受付入力ﾌｫｰﾑ!AB111</f>
        <v>0</v>
      </c>
      <c r="G96" s="208" t="str">
        <f>一括受付入力ﾌｫｰﾑ!AO111</f>
        <v/>
      </c>
    </row>
    <row r="97" spans="1:7" ht="16.5" customHeight="1">
      <c r="A97" s="9">
        <v>90</v>
      </c>
      <c r="B97" s="222" t="str">
        <f>CONCATENATE(一括受付入力ﾌｫｰﾑ!H112,"　",一括受付入力ﾌｫｰﾑ!I112)</f>
        <v>　</v>
      </c>
      <c r="C97" s="206" t="str">
        <f>CONCATENATE(一括受付入力ﾌｫｰﾑ!O112," ",一括受付入力ﾌｫｰﾑ!Q112)</f>
        <v xml:space="preserve"> </v>
      </c>
      <c r="D97" s="207">
        <f>一括受付入力ﾌｫｰﾑ!F112</f>
        <v>0</v>
      </c>
      <c r="E97" s="203" t="str">
        <f>CONCATENATE(一括受付入力ﾌｫｰﾑ!AH112,一括受付入力ﾌｫｰﾑ!AI112,一括受付入力ﾌｫｰﾑ!AJ112,一括受付入力ﾌｫｰﾑ!AK112,一括受付入力ﾌｫｰﾑ!AL112,一括受付入力ﾌｫｰﾑ!AM112,一括受付入力ﾌｫｰﾑ!AN112)</f>
        <v>0:00:00</v>
      </c>
      <c r="F97" s="225">
        <f>一括受付入力ﾌｫｰﾑ!AB112</f>
        <v>0</v>
      </c>
      <c r="G97" s="208" t="str">
        <f>一括受付入力ﾌｫｰﾑ!AO112</f>
        <v/>
      </c>
    </row>
    <row r="98" spans="1:7" ht="16.5" customHeight="1">
      <c r="A98" s="9">
        <v>91</v>
      </c>
      <c r="B98" s="222" t="str">
        <f>CONCATENATE(一括受付入力ﾌｫｰﾑ!H113,"　",一括受付入力ﾌｫｰﾑ!I113)</f>
        <v>　</v>
      </c>
      <c r="C98" s="206" t="str">
        <f>CONCATENATE(一括受付入力ﾌｫｰﾑ!O113," ",一括受付入力ﾌｫｰﾑ!Q113)</f>
        <v xml:space="preserve"> </v>
      </c>
      <c r="D98" s="207">
        <f>一括受付入力ﾌｫｰﾑ!F113</f>
        <v>0</v>
      </c>
      <c r="E98" s="203" t="str">
        <f>CONCATENATE(一括受付入力ﾌｫｰﾑ!AH113,一括受付入力ﾌｫｰﾑ!AI113,一括受付入力ﾌｫｰﾑ!AJ113,一括受付入力ﾌｫｰﾑ!AK113,一括受付入力ﾌｫｰﾑ!AL113,一括受付入力ﾌｫｰﾑ!AM113,一括受付入力ﾌｫｰﾑ!AN113)</f>
        <v>0:00:00</v>
      </c>
      <c r="F98" s="225">
        <f>一括受付入力ﾌｫｰﾑ!AB113</f>
        <v>0</v>
      </c>
      <c r="G98" s="208" t="str">
        <f>一括受付入力ﾌｫｰﾑ!AO113</f>
        <v/>
      </c>
    </row>
    <row r="99" spans="1:7" ht="16.5" customHeight="1">
      <c r="A99" s="9">
        <v>92</v>
      </c>
      <c r="B99" s="222" t="str">
        <f>CONCATENATE(一括受付入力ﾌｫｰﾑ!H114,"　",一括受付入力ﾌｫｰﾑ!I114)</f>
        <v>　</v>
      </c>
      <c r="C99" s="206" t="str">
        <f>CONCATENATE(一括受付入力ﾌｫｰﾑ!O114," ",一括受付入力ﾌｫｰﾑ!Q114)</f>
        <v xml:space="preserve"> </v>
      </c>
      <c r="D99" s="207">
        <f>一括受付入力ﾌｫｰﾑ!F114</f>
        <v>0</v>
      </c>
      <c r="E99" s="203" t="str">
        <f>CONCATENATE(一括受付入力ﾌｫｰﾑ!AH114,一括受付入力ﾌｫｰﾑ!AI114,一括受付入力ﾌｫｰﾑ!AJ114,一括受付入力ﾌｫｰﾑ!AK114,一括受付入力ﾌｫｰﾑ!AL114,一括受付入力ﾌｫｰﾑ!AM114,一括受付入力ﾌｫｰﾑ!AN114)</f>
        <v>0:00:00</v>
      </c>
      <c r="F99" s="225">
        <f>一括受付入力ﾌｫｰﾑ!AB114</f>
        <v>0</v>
      </c>
      <c r="G99" s="208" t="str">
        <f>一括受付入力ﾌｫｰﾑ!AO114</f>
        <v/>
      </c>
    </row>
    <row r="100" spans="1:7" ht="16.5" customHeight="1">
      <c r="A100" s="9">
        <v>93</v>
      </c>
      <c r="B100" s="222" t="str">
        <f>CONCATENATE(一括受付入力ﾌｫｰﾑ!H115,"　",一括受付入力ﾌｫｰﾑ!I115)</f>
        <v>　</v>
      </c>
      <c r="C100" s="206" t="str">
        <f>CONCATENATE(一括受付入力ﾌｫｰﾑ!O115," ",一括受付入力ﾌｫｰﾑ!Q115)</f>
        <v xml:space="preserve"> </v>
      </c>
      <c r="D100" s="207">
        <f>一括受付入力ﾌｫｰﾑ!F115</f>
        <v>0</v>
      </c>
      <c r="E100" s="203" t="str">
        <f>CONCATENATE(一括受付入力ﾌｫｰﾑ!AH115,一括受付入力ﾌｫｰﾑ!AI115,一括受付入力ﾌｫｰﾑ!AJ115,一括受付入力ﾌｫｰﾑ!AK115,一括受付入力ﾌｫｰﾑ!AL115,一括受付入力ﾌｫｰﾑ!AM115,一括受付入力ﾌｫｰﾑ!AN115)</f>
        <v>0:00:00</v>
      </c>
      <c r="F100" s="225">
        <f>一括受付入力ﾌｫｰﾑ!AB115</f>
        <v>0</v>
      </c>
      <c r="G100" s="208" t="str">
        <f>一括受付入力ﾌｫｰﾑ!AO115</f>
        <v/>
      </c>
    </row>
    <row r="101" spans="1:7" ht="16.5" customHeight="1">
      <c r="A101" s="9">
        <v>94</v>
      </c>
      <c r="B101" s="222" t="str">
        <f>CONCATENATE(一括受付入力ﾌｫｰﾑ!H116,"　",一括受付入力ﾌｫｰﾑ!I116)</f>
        <v>　</v>
      </c>
      <c r="C101" s="206" t="str">
        <f>CONCATENATE(一括受付入力ﾌｫｰﾑ!O116," ",一括受付入力ﾌｫｰﾑ!Q116)</f>
        <v xml:space="preserve"> </v>
      </c>
      <c r="D101" s="207">
        <f>一括受付入力ﾌｫｰﾑ!F116</f>
        <v>0</v>
      </c>
      <c r="E101" s="203" t="str">
        <f>CONCATENATE(一括受付入力ﾌｫｰﾑ!AH116,一括受付入力ﾌｫｰﾑ!AI116,一括受付入力ﾌｫｰﾑ!AJ116,一括受付入力ﾌｫｰﾑ!AK116,一括受付入力ﾌｫｰﾑ!AL116,一括受付入力ﾌｫｰﾑ!AM116,一括受付入力ﾌｫｰﾑ!AN116)</f>
        <v>0:00:00</v>
      </c>
      <c r="F101" s="225">
        <f>一括受付入力ﾌｫｰﾑ!AB116</f>
        <v>0</v>
      </c>
      <c r="G101" s="208" t="str">
        <f>一括受付入力ﾌｫｰﾑ!AO116</f>
        <v/>
      </c>
    </row>
    <row r="102" spans="1:7" ht="16.5" customHeight="1">
      <c r="A102" s="9">
        <v>95</v>
      </c>
      <c r="B102" s="222" t="str">
        <f>CONCATENATE(一括受付入力ﾌｫｰﾑ!H117,"　",一括受付入力ﾌｫｰﾑ!I117)</f>
        <v>　</v>
      </c>
      <c r="C102" s="206" t="str">
        <f>CONCATENATE(一括受付入力ﾌｫｰﾑ!O117," ",一括受付入力ﾌｫｰﾑ!Q117)</f>
        <v xml:space="preserve"> </v>
      </c>
      <c r="D102" s="207">
        <f>一括受付入力ﾌｫｰﾑ!F117</f>
        <v>0</v>
      </c>
      <c r="E102" s="203" t="str">
        <f>CONCATENATE(一括受付入力ﾌｫｰﾑ!AH117,一括受付入力ﾌｫｰﾑ!AI117,一括受付入力ﾌｫｰﾑ!AJ117,一括受付入力ﾌｫｰﾑ!AK117,一括受付入力ﾌｫｰﾑ!AL117,一括受付入力ﾌｫｰﾑ!AM117,一括受付入力ﾌｫｰﾑ!AN117)</f>
        <v>0:00:00</v>
      </c>
      <c r="F102" s="225">
        <f>一括受付入力ﾌｫｰﾑ!AB117</f>
        <v>0</v>
      </c>
      <c r="G102" s="208" t="str">
        <f>一括受付入力ﾌｫｰﾑ!AO117</f>
        <v/>
      </c>
    </row>
    <row r="103" spans="1:7" ht="16.5" customHeight="1">
      <c r="A103" s="9">
        <v>96</v>
      </c>
      <c r="B103" s="222" t="str">
        <f>CONCATENATE(一括受付入力ﾌｫｰﾑ!H118,"　",一括受付入力ﾌｫｰﾑ!I118)</f>
        <v>　</v>
      </c>
      <c r="C103" s="206" t="str">
        <f>CONCATENATE(一括受付入力ﾌｫｰﾑ!O118," ",一括受付入力ﾌｫｰﾑ!Q118)</f>
        <v xml:space="preserve"> </v>
      </c>
      <c r="D103" s="207">
        <f>一括受付入力ﾌｫｰﾑ!F118</f>
        <v>0</v>
      </c>
      <c r="E103" s="203" t="str">
        <f>CONCATENATE(一括受付入力ﾌｫｰﾑ!AH118,一括受付入力ﾌｫｰﾑ!AI118,一括受付入力ﾌｫｰﾑ!AJ118,一括受付入力ﾌｫｰﾑ!AK118,一括受付入力ﾌｫｰﾑ!AL118,一括受付入力ﾌｫｰﾑ!AM118,一括受付入力ﾌｫｰﾑ!AN118)</f>
        <v>0:00:00</v>
      </c>
      <c r="F103" s="225">
        <f>一括受付入力ﾌｫｰﾑ!AB118</f>
        <v>0</v>
      </c>
      <c r="G103" s="208" t="str">
        <f>一括受付入力ﾌｫｰﾑ!AO118</f>
        <v/>
      </c>
    </row>
    <row r="104" spans="1:7" ht="16.5" customHeight="1">
      <c r="A104" s="9">
        <v>97</v>
      </c>
      <c r="B104" s="222" t="str">
        <f>CONCATENATE(一括受付入力ﾌｫｰﾑ!H119,"　",一括受付入力ﾌｫｰﾑ!I119)</f>
        <v>　</v>
      </c>
      <c r="C104" s="206" t="str">
        <f>CONCATENATE(一括受付入力ﾌｫｰﾑ!O119," ",一括受付入力ﾌｫｰﾑ!Q119)</f>
        <v xml:space="preserve"> </v>
      </c>
      <c r="D104" s="207">
        <f>一括受付入力ﾌｫｰﾑ!F119</f>
        <v>0</v>
      </c>
      <c r="E104" s="203" t="str">
        <f>CONCATENATE(一括受付入力ﾌｫｰﾑ!AH119,一括受付入力ﾌｫｰﾑ!AI119,一括受付入力ﾌｫｰﾑ!AJ119,一括受付入力ﾌｫｰﾑ!AK119,一括受付入力ﾌｫｰﾑ!AL119,一括受付入力ﾌｫｰﾑ!AM119,一括受付入力ﾌｫｰﾑ!AN119)</f>
        <v>0:00:00</v>
      </c>
      <c r="F104" s="225">
        <f>一括受付入力ﾌｫｰﾑ!AB119</f>
        <v>0</v>
      </c>
      <c r="G104" s="208" t="str">
        <f>一括受付入力ﾌｫｰﾑ!AO119</f>
        <v/>
      </c>
    </row>
    <row r="105" spans="1:7" ht="16.5" customHeight="1">
      <c r="A105" s="9">
        <v>98</v>
      </c>
      <c r="B105" s="222" t="str">
        <f>CONCATENATE(一括受付入力ﾌｫｰﾑ!H120,"　",一括受付入力ﾌｫｰﾑ!I120)</f>
        <v>　</v>
      </c>
      <c r="C105" s="206" t="str">
        <f>CONCATENATE(一括受付入力ﾌｫｰﾑ!O120," ",一括受付入力ﾌｫｰﾑ!Q120)</f>
        <v xml:space="preserve"> </v>
      </c>
      <c r="D105" s="207">
        <f>一括受付入力ﾌｫｰﾑ!F120</f>
        <v>0</v>
      </c>
      <c r="E105" s="203" t="str">
        <f>CONCATENATE(一括受付入力ﾌｫｰﾑ!AH120,一括受付入力ﾌｫｰﾑ!AI120,一括受付入力ﾌｫｰﾑ!AJ120,一括受付入力ﾌｫｰﾑ!AK120,一括受付入力ﾌｫｰﾑ!AL120,一括受付入力ﾌｫｰﾑ!AM120,一括受付入力ﾌｫｰﾑ!AN120)</f>
        <v>0:00:00</v>
      </c>
      <c r="F105" s="225">
        <f>一括受付入力ﾌｫｰﾑ!AB120</f>
        <v>0</v>
      </c>
      <c r="G105" s="208" t="str">
        <f>一括受付入力ﾌｫｰﾑ!AO120</f>
        <v/>
      </c>
    </row>
    <row r="106" spans="1:7" ht="16.5" customHeight="1">
      <c r="A106" s="9">
        <v>99</v>
      </c>
      <c r="B106" s="222" t="str">
        <f>CONCATENATE(一括受付入力ﾌｫｰﾑ!H121,"　",一括受付入力ﾌｫｰﾑ!I121)</f>
        <v>　</v>
      </c>
      <c r="C106" s="206" t="str">
        <f>CONCATENATE(一括受付入力ﾌｫｰﾑ!O121," ",一括受付入力ﾌｫｰﾑ!Q121)</f>
        <v xml:space="preserve"> </v>
      </c>
      <c r="D106" s="207">
        <f>一括受付入力ﾌｫｰﾑ!F121</f>
        <v>0</v>
      </c>
      <c r="E106" s="203" t="str">
        <f>CONCATENATE(一括受付入力ﾌｫｰﾑ!AH121,一括受付入力ﾌｫｰﾑ!AI121,一括受付入力ﾌｫｰﾑ!AJ121,一括受付入力ﾌｫｰﾑ!AK121,一括受付入力ﾌｫｰﾑ!AL121,一括受付入力ﾌｫｰﾑ!AM121,一括受付入力ﾌｫｰﾑ!AN121)</f>
        <v>0:00:00</v>
      </c>
      <c r="F106" s="225">
        <f>一括受付入力ﾌｫｰﾑ!AB121</f>
        <v>0</v>
      </c>
      <c r="G106" s="208" t="str">
        <f>一括受付入力ﾌｫｰﾑ!AO121</f>
        <v/>
      </c>
    </row>
    <row r="107" spans="1:7" ht="16.5" customHeight="1">
      <c r="A107" s="9">
        <v>100</v>
      </c>
      <c r="B107" s="223" t="str">
        <f>CONCATENATE(一括受付入力ﾌｫｰﾑ!H122,"　",一括受付入力ﾌｫｰﾑ!I122)</f>
        <v>　</v>
      </c>
      <c r="C107" s="209" t="str">
        <f>CONCATENATE(一括受付入力ﾌｫｰﾑ!O122," ",一括受付入力ﾌｫｰﾑ!Q122)</f>
        <v xml:space="preserve"> </v>
      </c>
      <c r="D107" s="210">
        <f>一括受付入力ﾌｫｰﾑ!F122</f>
        <v>0</v>
      </c>
      <c r="E107" s="224" t="str">
        <f>CONCATENATE(一括受付入力ﾌｫｰﾑ!AH122,一括受付入力ﾌｫｰﾑ!AI122,一括受付入力ﾌｫｰﾑ!AJ122,一括受付入力ﾌｫｰﾑ!AK122,一括受付入力ﾌｫｰﾑ!AL122,一括受付入力ﾌｫｰﾑ!AM122,一括受付入力ﾌｫｰﾑ!AN122)</f>
        <v>0:00:00</v>
      </c>
      <c r="F107" s="226">
        <f>一括受付入力ﾌｫｰﾑ!AB122</f>
        <v>0</v>
      </c>
      <c r="G107" s="211" t="str">
        <f>一括受付入力ﾌｫｰﾑ!AO122</f>
        <v/>
      </c>
    </row>
    <row r="108" spans="1:7">
      <c r="B108" s="212"/>
      <c r="C108" s="212"/>
      <c r="D108" s="212"/>
      <c r="E108" s="212"/>
      <c r="F108" s="212"/>
      <c r="G108" s="212"/>
    </row>
    <row r="109" spans="1:7">
      <c r="B109" s="212"/>
      <c r="C109" s="212"/>
      <c r="D109" s="212"/>
      <c r="E109" s="212"/>
      <c r="F109" s="212"/>
      <c r="G109" s="212"/>
    </row>
    <row r="110" spans="1:7">
      <c r="B110" s="212"/>
      <c r="C110" s="212"/>
      <c r="D110" s="212"/>
      <c r="E110" s="212"/>
      <c r="F110" s="212"/>
      <c r="G110" s="212"/>
    </row>
    <row r="111" spans="1:7">
      <c r="B111" s="212"/>
      <c r="C111" s="212"/>
      <c r="D111" s="212"/>
      <c r="E111" s="212"/>
      <c r="F111" s="212"/>
      <c r="G111" s="212"/>
    </row>
    <row r="112" spans="1:7">
      <c r="B112" s="212"/>
      <c r="C112" s="212"/>
      <c r="D112" s="212"/>
      <c r="E112" s="212"/>
      <c r="F112" s="212"/>
      <c r="G112" s="212"/>
    </row>
    <row r="113" spans="2:7">
      <c r="B113" s="212"/>
      <c r="C113" s="212"/>
      <c r="D113" s="212"/>
      <c r="E113" s="212"/>
      <c r="F113" s="212"/>
      <c r="G113" s="212"/>
    </row>
    <row r="114" spans="2:7">
      <c r="B114" s="212"/>
      <c r="C114" s="212"/>
      <c r="D114" s="212"/>
      <c r="E114" s="212"/>
      <c r="F114" s="212"/>
      <c r="G114" s="212"/>
    </row>
    <row r="115" spans="2:7">
      <c r="B115" s="212"/>
      <c r="C115" s="212"/>
      <c r="D115" s="212"/>
      <c r="E115" s="212"/>
      <c r="F115" s="212"/>
      <c r="G115" s="212"/>
    </row>
    <row r="116" spans="2:7">
      <c r="B116" s="212"/>
      <c r="C116" s="212"/>
      <c r="D116" s="212"/>
      <c r="E116" s="212"/>
      <c r="F116" s="212"/>
      <c r="G116" s="212"/>
    </row>
    <row r="117" spans="2:7">
      <c r="B117" s="212"/>
      <c r="C117" s="212"/>
      <c r="D117" s="212"/>
      <c r="E117" s="212"/>
      <c r="F117" s="212"/>
      <c r="G117" s="212"/>
    </row>
    <row r="118" spans="2:7">
      <c r="B118" s="212"/>
      <c r="C118" s="212"/>
      <c r="D118" s="212"/>
      <c r="E118" s="212"/>
      <c r="F118" s="212"/>
      <c r="G118" s="212"/>
    </row>
    <row r="119" spans="2:7">
      <c r="B119" s="212"/>
      <c r="C119" s="212"/>
      <c r="D119" s="212"/>
      <c r="E119" s="212"/>
      <c r="F119" s="212"/>
      <c r="G119" s="212"/>
    </row>
    <row r="120" spans="2:7">
      <c r="B120" s="212"/>
      <c r="C120" s="212"/>
      <c r="D120" s="212"/>
      <c r="E120" s="212"/>
      <c r="F120" s="212"/>
      <c r="G120" s="212"/>
    </row>
    <row r="121" spans="2:7">
      <c r="B121" s="212"/>
      <c r="C121" s="212"/>
      <c r="D121" s="212"/>
      <c r="E121" s="212"/>
      <c r="F121" s="212"/>
      <c r="G121" s="212"/>
    </row>
    <row r="122" spans="2:7">
      <c r="B122" s="212"/>
      <c r="C122" s="212"/>
      <c r="D122" s="212"/>
      <c r="E122" s="212"/>
      <c r="F122" s="212"/>
      <c r="G122" s="212"/>
    </row>
    <row r="123" spans="2:7">
      <c r="B123" s="212"/>
      <c r="C123" s="212"/>
      <c r="D123" s="212"/>
      <c r="E123" s="212"/>
      <c r="F123" s="212"/>
      <c r="G123" s="212"/>
    </row>
    <row r="124" spans="2:7">
      <c r="B124" s="212"/>
      <c r="C124" s="212"/>
      <c r="D124" s="212"/>
      <c r="E124" s="212"/>
      <c r="F124" s="212"/>
      <c r="G124" s="212"/>
    </row>
    <row r="125" spans="2:7">
      <c r="B125" s="212"/>
      <c r="C125" s="212"/>
      <c r="D125" s="212"/>
      <c r="E125" s="212"/>
      <c r="F125" s="212"/>
      <c r="G125" s="212"/>
    </row>
    <row r="126" spans="2:7">
      <c r="B126" s="212"/>
      <c r="C126" s="212"/>
      <c r="D126" s="212"/>
      <c r="E126" s="212"/>
      <c r="F126" s="212"/>
      <c r="G126" s="212"/>
    </row>
    <row r="127" spans="2:7">
      <c r="B127" s="212"/>
      <c r="C127" s="212"/>
      <c r="D127" s="212"/>
      <c r="E127" s="212"/>
      <c r="F127" s="212"/>
      <c r="G127" s="212"/>
    </row>
    <row r="128" spans="2:7">
      <c r="B128" s="212"/>
      <c r="C128" s="212"/>
      <c r="D128" s="212"/>
      <c r="E128" s="212"/>
      <c r="F128" s="212"/>
      <c r="G128" s="212"/>
    </row>
    <row r="129" spans="2:7">
      <c r="B129" s="212"/>
      <c r="C129" s="212"/>
      <c r="D129" s="212"/>
      <c r="E129" s="212"/>
      <c r="F129" s="212"/>
      <c r="G129" s="212"/>
    </row>
    <row r="130" spans="2:7">
      <c r="B130" s="212"/>
      <c r="C130" s="212"/>
      <c r="D130" s="212"/>
      <c r="E130" s="212"/>
      <c r="F130" s="212"/>
      <c r="G130" s="212"/>
    </row>
    <row r="131" spans="2:7">
      <c r="B131" s="212"/>
      <c r="C131" s="212"/>
      <c r="D131" s="212"/>
      <c r="E131" s="212"/>
      <c r="F131" s="212"/>
      <c r="G131" s="212"/>
    </row>
    <row r="132" spans="2:7">
      <c r="B132" s="212"/>
      <c r="C132" s="212"/>
      <c r="D132" s="212"/>
      <c r="E132" s="212"/>
      <c r="F132" s="212"/>
      <c r="G132" s="212"/>
    </row>
    <row r="133" spans="2:7">
      <c r="B133" s="212"/>
      <c r="C133" s="212"/>
      <c r="D133" s="212"/>
      <c r="E133" s="212"/>
      <c r="F133" s="212"/>
      <c r="G133" s="212"/>
    </row>
    <row r="134" spans="2:7">
      <c r="B134" s="212"/>
      <c r="C134" s="212"/>
      <c r="D134" s="212"/>
      <c r="E134" s="212"/>
      <c r="F134" s="212"/>
      <c r="G134" s="212"/>
    </row>
    <row r="135" spans="2:7">
      <c r="B135" s="212"/>
      <c r="C135" s="212"/>
      <c r="D135" s="212"/>
      <c r="E135" s="212"/>
      <c r="F135" s="212"/>
      <c r="G135" s="212"/>
    </row>
    <row r="136" spans="2:7">
      <c r="B136" s="212"/>
      <c r="C136" s="212"/>
      <c r="D136" s="212"/>
      <c r="E136" s="212"/>
      <c r="F136" s="212"/>
      <c r="G136" s="212"/>
    </row>
    <row r="137" spans="2:7">
      <c r="B137" s="212"/>
      <c r="C137" s="212"/>
      <c r="D137" s="212"/>
      <c r="E137" s="212"/>
      <c r="F137" s="212"/>
      <c r="G137" s="212"/>
    </row>
    <row r="138" spans="2:7">
      <c r="B138" s="212"/>
      <c r="C138" s="212"/>
      <c r="D138" s="212"/>
      <c r="E138" s="212"/>
      <c r="F138" s="212"/>
      <c r="G138" s="212"/>
    </row>
    <row r="139" spans="2:7">
      <c r="B139" s="212"/>
      <c r="C139" s="212"/>
      <c r="D139" s="212"/>
      <c r="E139" s="212"/>
      <c r="F139" s="212"/>
      <c r="G139" s="212"/>
    </row>
    <row r="140" spans="2:7">
      <c r="B140" s="212"/>
      <c r="C140" s="212"/>
      <c r="D140" s="212"/>
      <c r="E140" s="212"/>
      <c r="F140" s="212"/>
      <c r="G140" s="212"/>
    </row>
    <row r="141" spans="2:7">
      <c r="B141" s="212"/>
      <c r="C141" s="212"/>
      <c r="D141" s="212"/>
      <c r="E141" s="212"/>
      <c r="F141" s="212"/>
      <c r="G141" s="212"/>
    </row>
    <row r="142" spans="2:7">
      <c r="B142" s="212"/>
      <c r="C142" s="212"/>
      <c r="D142" s="212"/>
      <c r="E142" s="212"/>
      <c r="F142" s="212"/>
      <c r="G142" s="212"/>
    </row>
    <row r="143" spans="2:7">
      <c r="B143" s="212"/>
      <c r="C143" s="212"/>
      <c r="D143" s="212"/>
      <c r="E143" s="212"/>
      <c r="F143" s="212"/>
      <c r="G143" s="212"/>
    </row>
  </sheetData>
  <sheetProtection algorithmName="SHA-512" hashValue="rHrC+wwqNDFq/WavKGx3x/n03r5JeDUkUMVoO+L876Wmlsvvfihsm1VrT6JYUSNxOLII2W2nIUT9bbWr01SGTA==" saltValue="2sdHSn3Kn+lChySwCLKS5Q==" spinCount="100000" sheet="1" objects="1" scenarios="1"/>
  <mergeCells count="4">
    <mergeCell ref="F4:G4"/>
    <mergeCell ref="F3:G3"/>
    <mergeCell ref="F5:G5"/>
    <mergeCell ref="C5:D5"/>
  </mergeCells>
  <phoneticPr fontId="1"/>
  <dataValidations count="1">
    <dataValidation imeMode="halfAlpha" allowBlank="1" showInputMessage="1" showErrorMessage="1" sqref="B2:C2" xr:uid="{F5995087-3654-42C3-B530-D8369242E8F5}"/>
  </dataValidations>
  <printOptions horizontalCentered="1"/>
  <pageMargins left="0.39370078740157483" right="0.39370078740157483" top="0.98425196850393704" bottom="0.74803149606299213" header="0.51181102362204722" footer="0.31496062992125984"/>
  <pageSetup paperSize="9" scale="80" orientation="portrait" r:id="rId1"/>
  <headerFooter>
    <oddHeader>&amp;C第16回東京･赤羽ハーフマラソン事務局受付　控え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49"/>
  <sheetViews>
    <sheetView topLeftCell="F1" zoomScaleNormal="100" workbookViewId="0">
      <selection activeCell="G3" sqref="G3"/>
    </sheetView>
  </sheetViews>
  <sheetFormatPr defaultRowHeight="13.5"/>
  <cols>
    <col min="1" max="1" width="11" bestFit="1" customWidth="1"/>
    <col min="2" max="2" width="19.375" customWidth="1"/>
    <col min="3" max="3" width="22.125" bestFit="1" customWidth="1"/>
    <col min="4" max="4" width="14.125" bestFit="1" customWidth="1"/>
    <col min="5" max="5" width="25.625" bestFit="1" customWidth="1"/>
    <col min="6" max="6" width="13.375" customWidth="1"/>
    <col min="7" max="7" width="32.625" customWidth="1"/>
    <col min="8" max="8" width="6" customWidth="1"/>
    <col min="9" max="9" width="25.875" customWidth="1"/>
    <col min="13" max="13" width="34.875" customWidth="1"/>
    <col min="18" max="18" width="26.875" customWidth="1"/>
    <col min="20" max="20" width="31.125" customWidth="1"/>
  </cols>
  <sheetData>
    <row r="2" spans="1:20" ht="14.25" thickBot="1">
      <c r="C2" t="s">
        <v>26</v>
      </c>
      <c r="D2" s="4" t="s">
        <v>36</v>
      </c>
      <c r="E2" t="s">
        <v>40</v>
      </c>
      <c r="F2" t="s">
        <v>41</v>
      </c>
    </row>
    <row r="3" spans="1:20" ht="14.25">
      <c r="A3">
        <v>0</v>
      </c>
      <c r="D3" s="4"/>
      <c r="G3" t="s">
        <v>330</v>
      </c>
      <c r="H3" s="26">
        <v>1</v>
      </c>
      <c r="I3" s="27" t="s">
        <v>294</v>
      </c>
      <c r="J3" s="28">
        <v>5600</v>
      </c>
      <c r="K3" s="4" t="s">
        <v>37</v>
      </c>
      <c r="L3" t="str">
        <f>CONCATENATE(M3,"：",N3)</f>
        <v>1：ハーフ男子陸連登録大学生の部：北海道</v>
      </c>
      <c r="M3" t="str">
        <f t="shared" ref="M3" si="0">CONCATENATE(H3,"：",I3)</f>
        <v>1：ハーフ男子陸連登録大学生の部</v>
      </c>
      <c r="N3" s="54" t="s">
        <v>91</v>
      </c>
      <c r="Q3" t="s">
        <v>290</v>
      </c>
      <c r="R3" s="27" t="s">
        <v>260</v>
      </c>
      <c r="T3" t="str">
        <f>CONCATENATE(Q3,R3)</f>
        <v>ハーフ男子陸連登録大学生の部</v>
      </c>
    </row>
    <row r="4" spans="1:20" ht="14.25">
      <c r="A4">
        <v>1</v>
      </c>
      <c r="C4" t="s">
        <v>42</v>
      </c>
      <c r="D4" s="4" t="s">
        <v>37</v>
      </c>
      <c r="E4" s="3">
        <v>46040</v>
      </c>
      <c r="F4" t="s">
        <v>43</v>
      </c>
      <c r="G4" t="s">
        <v>342</v>
      </c>
      <c r="H4" s="29">
        <v>13</v>
      </c>
      <c r="I4" s="24" t="s">
        <v>306</v>
      </c>
      <c r="J4" s="197">
        <v>4900</v>
      </c>
      <c r="K4" s="4" t="s">
        <v>37</v>
      </c>
      <c r="L4" t="str">
        <f t="shared" ref="L4:L38" si="1">CONCATENATE(M4,"：",N4)</f>
        <v>2：ハーフ男子18～29歳以下：青森県</v>
      </c>
      <c r="M4" t="str">
        <f>CONCATENATE(H7,"：",I7)</f>
        <v>2：ハーフ男子18～29歳以下</v>
      </c>
      <c r="N4" s="54" t="s">
        <v>92</v>
      </c>
      <c r="Q4" t="s">
        <v>290</v>
      </c>
      <c r="R4" s="192" t="s">
        <v>261</v>
      </c>
      <c r="T4" t="str">
        <f t="shared" ref="T4:T37" si="2">CONCATENATE(Q4,R4)</f>
        <v>ハーフ男子18～29歳以下</v>
      </c>
    </row>
    <row r="5" spans="1:20" ht="14.25">
      <c r="A5">
        <v>2</v>
      </c>
      <c r="C5" t="s">
        <v>44</v>
      </c>
      <c r="D5" s="4" t="s">
        <v>38</v>
      </c>
      <c r="F5" t="s">
        <v>45</v>
      </c>
      <c r="G5" t="s">
        <v>337</v>
      </c>
      <c r="H5" s="29">
        <v>8</v>
      </c>
      <c r="I5" s="198" t="s">
        <v>301</v>
      </c>
      <c r="J5" s="193">
        <v>6100</v>
      </c>
      <c r="K5" s="4" t="s">
        <v>38</v>
      </c>
      <c r="L5" t="str">
        <f t="shared" si="1"/>
        <v>3：ハーフ男子30歳代：岩手県</v>
      </c>
      <c r="M5" t="str">
        <f>CONCATENATE(H8,"：",I8)</f>
        <v>3：ハーフ男子30歳代</v>
      </c>
      <c r="N5" s="54" t="s">
        <v>93</v>
      </c>
      <c r="Q5" t="s">
        <v>290</v>
      </c>
      <c r="R5" s="24" t="s">
        <v>262</v>
      </c>
      <c r="T5" t="str">
        <f t="shared" si="2"/>
        <v>ハーフ男子30歳代</v>
      </c>
    </row>
    <row r="6" spans="1:20" ht="14.25">
      <c r="A6">
        <v>3</v>
      </c>
      <c r="C6" t="s">
        <v>46</v>
      </c>
      <c r="D6" s="4"/>
      <c r="G6" t="s">
        <v>347</v>
      </c>
      <c r="H6" s="29">
        <v>18</v>
      </c>
      <c r="I6" s="198" t="s">
        <v>311</v>
      </c>
      <c r="J6" s="197">
        <v>4900</v>
      </c>
      <c r="K6" s="4" t="s">
        <v>38</v>
      </c>
      <c r="L6" t="str">
        <f t="shared" si="1"/>
        <v>4：ハーフ男子40歳代：宮城県</v>
      </c>
      <c r="M6" t="str">
        <f>CONCATENATE(H9,"：",I9)</f>
        <v>4：ハーフ男子40歳代</v>
      </c>
      <c r="N6" s="54" t="s">
        <v>94</v>
      </c>
      <c r="Q6" t="s">
        <v>290</v>
      </c>
      <c r="R6" s="24" t="s">
        <v>263</v>
      </c>
      <c r="T6" t="str">
        <f t="shared" si="2"/>
        <v>ハーフ男子40歳代</v>
      </c>
    </row>
    <row r="7" spans="1:20" ht="14.25">
      <c r="A7">
        <v>4</v>
      </c>
      <c r="D7" s="4"/>
      <c r="G7" t="s">
        <v>331</v>
      </c>
      <c r="H7" s="29">
        <v>2</v>
      </c>
      <c r="I7" s="192" t="s">
        <v>295</v>
      </c>
      <c r="J7" s="193">
        <v>6100</v>
      </c>
      <c r="K7" s="4" t="s">
        <v>37</v>
      </c>
      <c r="L7" t="str">
        <f t="shared" si="1"/>
        <v>5：ハーフ男子50歳代：秋田県</v>
      </c>
      <c r="M7" t="str">
        <f>CONCATENATE(H10,"：",I10)</f>
        <v>5：ハーフ男子50歳代</v>
      </c>
      <c r="N7" s="54" t="s">
        <v>95</v>
      </c>
      <c r="Q7" t="s">
        <v>290</v>
      </c>
      <c r="R7" s="24" t="s">
        <v>264</v>
      </c>
      <c r="T7" t="str">
        <f t="shared" si="2"/>
        <v>ハーフ男子50歳代</v>
      </c>
    </row>
    <row r="8" spans="1:20" ht="14.25">
      <c r="A8">
        <v>5</v>
      </c>
      <c r="C8" t="s">
        <v>47</v>
      </c>
      <c r="G8" t="s">
        <v>332</v>
      </c>
      <c r="H8" s="29">
        <v>3</v>
      </c>
      <c r="I8" s="24" t="s">
        <v>296</v>
      </c>
      <c r="J8" s="193">
        <v>6100</v>
      </c>
      <c r="K8" s="4" t="s">
        <v>37</v>
      </c>
      <c r="L8" t="str">
        <f t="shared" si="1"/>
        <v>6：ハーフ男子60歳代：山形県</v>
      </c>
      <c r="M8" t="str">
        <f>CONCATENATE(H11,"：",I11)</f>
        <v>6：ハーフ男子60歳代</v>
      </c>
      <c r="N8" s="54" t="s">
        <v>96</v>
      </c>
      <c r="Q8" t="s">
        <v>290</v>
      </c>
      <c r="R8" s="24" t="s">
        <v>265</v>
      </c>
      <c r="T8" t="str">
        <f t="shared" si="2"/>
        <v>ハーフ男子60歳代</v>
      </c>
    </row>
    <row r="9" spans="1:20" ht="14.25">
      <c r="A9">
        <v>6</v>
      </c>
      <c r="C9" t="s">
        <v>48</v>
      </c>
      <c r="D9" s="4"/>
      <c r="E9" t="s">
        <v>54</v>
      </c>
      <c r="G9" t="s">
        <v>333</v>
      </c>
      <c r="H9" s="29">
        <v>4</v>
      </c>
      <c r="I9" s="24" t="s">
        <v>297</v>
      </c>
      <c r="J9" s="193">
        <v>6100</v>
      </c>
      <c r="K9" s="4" t="s">
        <v>37</v>
      </c>
      <c r="L9" t="str">
        <f t="shared" si="1"/>
        <v>7：ハーフ男子70歳以上：福島県</v>
      </c>
      <c r="M9" t="str">
        <f>CONCATENATE(H12,"：",I12)</f>
        <v>7：ハーフ男子70歳以上</v>
      </c>
      <c r="N9" s="54" t="s">
        <v>97</v>
      </c>
      <c r="Q9" t="s">
        <v>290</v>
      </c>
      <c r="R9" s="24" t="s">
        <v>266</v>
      </c>
      <c r="T9" t="str">
        <f t="shared" si="2"/>
        <v>ハーフ男子70歳以上</v>
      </c>
    </row>
    <row r="10" spans="1:20" ht="14.25">
      <c r="A10">
        <v>7</v>
      </c>
      <c r="C10" t="s">
        <v>49</v>
      </c>
      <c r="D10" s="4"/>
      <c r="E10">
        <v>3</v>
      </c>
      <c r="G10" t="s">
        <v>334</v>
      </c>
      <c r="H10" s="29">
        <v>5</v>
      </c>
      <c r="I10" s="24" t="s">
        <v>298</v>
      </c>
      <c r="J10" s="193">
        <v>6100</v>
      </c>
      <c r="K10" s="4" t="s">
        <v>37</v>
      </c>
      <c r="L10" t="str">
        <f t="shared" si="1"/>
        <v>8：ハーフ女子18～29歳以下：茨城県</v>
      </c>
      <c r="M10" t="str">
        <f>CONCATENATE(H5,"：",I5)</f>
        <v>8：ハーフ女子18～29歳以下</v>
      </c>
      <c r="N10" s="54" t="s">
        <v>98</v>
      </c>
      <c r="Q10" t="s">
        <v>290</v>
      </c>
      <c r="R10" s="24" t="s">
        <v>267</v>
      </c>
      <c r="T10" t="str">
        <f t="shared" si="2"/>
        <v>ハーフ女子18～29歳以下</v>
      </c>
    </row>
    <row r="11" spans="1:20" ht="14.25">
      <c r="A11">
        <v>8</v>
      </c>
      <c r="C11" t="s">
        <v>50</v>
      </c>
      <c r="D11" s="4"/>
      <c r="E11">
        <v>4</v>
      </c>
      <c r="G11" t="s">
        <v>335</v>
      </c>
      <c r="H11" s="29">
        <v>6</v>
      </c>
      <c r="I11" s="24" t="s">
        <v>299</v>
      </c>
      <c r="J11" s="193">
        <v>6100</v>
      </c>
      <c r="K11" s="4" t="s">
        <v>37</v>
      </c>
      <c r="L11" t="str">
        <f t="shared" si="1"/>
        <v>9：ハーフ女子30歳代：栃木県</v>
      </c>
      <c r="M11" t="str">
        <f>CONCATENATE(H13,"：",I13)</f>
        <v>9：ハーフ女子30歳代</v>
      </c>
      <c r="N11" s="54" t="s">
        <v>99</v>
      </c>
      <c r="Q11" t="s">
        <v>290</v>
      </c>
      <c r="R11" s="24" t="s">
        <v>268</v>
      </c>
      <c r="T11" t="str">
        <f t="shared" si="2"/>
        <v>ハーフ女子30歳代</v>
      </c>
    </row>
    <row r="12" spans="1:20" ht="14.25">
      <c r="A12">
        <v>9</v>
      </c>
      <c r="D12" t="s">
        <v>151</v>
      </c>
      <c r="E12">
        <v>5</v>
      </c>
      <c r="G12" t="s">
        <v>336</v>
      </c>
      <c r="H12" s="29">
        <v>7</v>
      </c>
      <c r="I12" s="24" t="s">
        <v>300</v>
      </c>
      <c r="J12" s="193">
        <v>6100</v>
      </c>
      <c r="K12" s="4" t="s">
        <v>37</v>
      </c>
      <c r="L12" t="str">
        <f t="shared" si="1"/>
        <v>10：ハーフ女子40歳代：群馬県</v>
      </c>
      <c r="M12" t="str">
        <f>CONCATENATE(H14,"：",I14)</f>
        <v>10：ハーフ女子40歳代</v>
      </c>
      <c r="N12" s="54" t="s">
        <v>100</v>
      </c>
      <c r="Q12" t="s">
        <v>290</v>
      </c>
      <c r="R12" s="24" t="s">
        <v>269</v>
      </c>
      <c r="T12" t="str">
        <f t="shared" si="2"/>
        <v>ハーフ女子40歳代</v>
      </c>
    </row>
    <row r="13" spans="1:20" ht="14.25">
      <c r="C13" t="s">
        <v>51</v>
      </c>
      <c r="D13" t="s">
        <v>152</v>
      </c>
      <c r="G13" t="s">
        <v>338</v>
      </c>
      <c r="H13" s="29">
        <v>9</v>
      </c>
      <c r="I13" s="198" t="s">
        <v>302</v>
      </c>
      <c r="J13" s="193">
        <v>6100</v>
      </c>
      <c r="K13" s="4" t="s">
        <v>38</v>
      </c>
      <c r="L13" t="str">
        <f t="shared" si="1"/>
        <v>11：ハーフ女子50歳代：埼玉県</v>
      </c>
      <c r="M13" t="str">
        <f>CONCATENATE(H15,"：",I15)</f>
        <v>11：ハーフ女子50歳代</v>
      </c>
      <c r="N13" s="54" t="s">
        <v>101</v>
      </c>
      <c r="Q13" t="s">
        <v>290</v>
      </c>
      <c r="R13" s="24" t="s">
        <v>270</v>
      </c>
      <c r="T13" t="str">
        <f t="shared" si="2"/>
        <v>ハーフ女子50歳代</v>
      </c>
    </row>
    <row r="14" spans="1:20" ht="14.25">
      <c r="C14" t="s">
        <v>52</v>
      </c>
      <c r="D14" t="s">
        <v>153</v>
      </c>
      <c r="G14" t="s">
        <v>339</v>
      </c>
      <c r="H14" s="29">
        <v>10</v>
      </c>
      <c r="I14" s="198" t="s">
        <v>303</v>
      </c>
      <c r="J14" s="193">
        <v>6100</v>
      </c>
      <c r="K14" s="4" t="s">
        <v>38</v>
      </c>
      <c r="L14" t="str">
        <f t="shared" si="1"/>
        <v>12：ハーフ女子60歳代以上：千葉県</v>
      </c>
      <c r="M14" t="str">
        <f>CONCATENATE(H16,"：",I16)</f>
        <v>12：ハーフ女子60歳代以上</v>
      </c>
      <c r="N14" s="54" t="s">
        <v>102</v>
      </c>
      <c r="Q14" t="s">
        <v>290</v>
      </c>
      <c r="R14" s="24" t="s">
        <v>271</v>
      </c>
      <c r="T14" t="str">
        <f t="shared" si="2"/>
        <v>ハーフ女子60歳代以上</v>
      </c>
    </row>
    <row r="15" spans="1:20" ht="14.25">
      <c r="C15" t="s">
        <v>53</v>
      </c>
      <c r="G15" t="s">
        <v>340</v>
      </c>
      <c r="H15" s="29">
        <v>11</v>
      </c>
      <c r="I15" s="198" t="s">
        <v>304</v>
      </c>
      <c r="J15" s="193">
        <v>6100</v>
      </c>
      <c r="K15" s="4" t="s">
        <v>38</v>
      </c>
      <c r="L15" t="str">
        <f t="shared" si="1"/>
        <v>13：10km男子18～39歳以下：東京都</v>
      </c>
      <c r="M15" t="str">
        <f>CONCATENATE(H4,"：",I4)</f>
        <v>13：10km男子18～39歳以下</v>
      </c>
      <c r="N15" s="54" t="s">
        <v>103</v>
      </c>
      <c r="Q15" t="s">
        <v>291</v>
      </c>
      <c r="R15" s="24" t="s">
        <v>272</v>
      </c>
      <c r="T15" t="str">
        <f t="shared" si="2"/>
        <v>10km男子18～39歳以下</v>
      </c>
    </row>
    <row r="16" spans="1:20" ht="15" thickBot="1">
      <c r="G16" t="s">
        <v>341</v>
      </c>
      <c r="H16" s="29">
        <v>12</v>
      </c>
      <c r="I16" s="198" t="s">
        <v>305</v>
      </c>
      <c r="J16" s="193">
        <v>6100</v>
      </c>
      <c r="K16" s="4" t="s">
        <v>38</v>
      </c>
      <c r="L16" t="str">
        <f t="shared" si="1"/>
        <v>14：10km男子40歳代：神奈川県</v>
      </c>
      <c r="M16" t="str">
        <f>CONCATENATE(H17,"：",I17)</f>
        <v>14：10km男子40歳代</v>
      </c>
      <c r="N16" s="54" t="s">
        <v>104</v>
      </c>
      <c r="Q16" t="s">
        <v>291</v>
      </c>
      <c r="R16" s="31" t="s">
        <v>263</v>
      </c>
      <c r="T16" t="str">
        <f t="shared" si="2"/>
        <v>10km男子40歳代</v>
      </c>
    </row>
    <row r="17" spans="3:20" ht="14.25">
      <c r="C17" t="s">
        <v>55</v>
      </c>
      <c r="G17" t="s">
        <v>343</v>
      </c>
      <c r="H17" s="29">
        <v>14</v>
      </c>
      <c r="I17" s="24" t="s">
        <v>307</v>
      </c>
      <c r="J17" s="197">
        <v>4900</v>
      </c>
      <c r="K17" s="4" t="s">
        <v>37</v>
      </c>
      <c r="L17" t="str">
        <f t="shared" si="1"/>
        <v>15：10km男子50歳代：新潟県</v>
      </c>
      <c r="M17" t="str">
        <f>CONCATENATE(H18,"：",I18)</f>
        <v>15：10km男子50歳代</v>
      </c>
      <c r="N17" s="54" t="s">
        <v>105</v>
      </c>
      <c r="Q17" t="s">
        <v>291</v>
      </c>
      <c r="R17" s="27" t="s">
        <v>264</v>
      </c>
      <c r="T17" t="str">
        <f t="shared" si="2"/>
        <v>10km男子50歳代</v>
      </c>
    </row>
    <row r="18" spans="3:20" ht="14.25">
      <c r="C18" t="s">
        <v>56</v>
      </c>
      <c r="G18" t="s">
        <v>344</v>
      </c>
      <c r="H18" s="29">
        <v>15</v>
      </c>
      <c r="I18" s="24" t="s">
        <v>308</v>
      </c>
      <c r="J18" s="197">
        <v>4900</v>
      </c>
      <c r="K18" s="4" t="s">
        <v>37</v>
      </c>
      <c r="L18" t="str">
        <f t="shared" si="1"/>
        <v>16：10km男子60歳以上：富山県</v>
      </c>
      <c r="M18" t="str">
        <f>CONCATENATE(H19,"：",I19)</f>
        <v>16：10km男子60歳以上</v>
      </c>
      <c r="N18" s="54" t="s">
        <v>106</v>
      </c>
      <c r="Q18" t="s">
        <v>291</v>
      </c>
      <c r="R18" s="24" t="s">
        <v>273</v>
      </c>
      <c r="T18" t="str">
        <f t="shared" si="2"/>
        <v>10km男子60歳以上</v>
      </c>
    </row>
    <row r="19" spans="3:20" ht="14.25">
      <c r="C19" t="s">
        <v>57</v>
      </c>
      <c r="G19" t="s">
        <v>345</v>
      </c>
      <c r="H19" s="29">
        <v>16</v>
      </c>
      <c r="I19" s="24" t="s">
        <v>309</v>
      </c>
      <c r="J19" s="197">
        <v>4900</v>
      </c>
      <c r="K19" s="4" t="s">
        <v>37</v>
      </c>
      <c r="L19" t="str">
        <f t="shared" si="1"/>
        <v>17：10km男子70歳以上：石川県</v>
      </c>
      <c r="M19" t="str">
        <f>CONCATENATE(H20,"：",I20)</f>
        <v>17：10km男子70歳以上</v>
      </c>
      <c r="N19" s="54" t="s">
        <v>107</v>
      </c>
      <c r="Q19" t="s">
        <v>291</v>
      </c>
      <c r="R19" s="24" t="s">
        <v>266</v>
      </c>
      <c r="T19" t="str">
        <f t="shared" si="2"/>
        <v>10km男子70歳以上</v>
      </c>
    </row>
    <row r="20" spans="3:20" ht="14.25">
      <c r="C20" t="s">
        <v>58</v>
      </c>
      <c r="G20" t="s">
        <v>346</v>
      </c>
      <c r="H20" s="29">
        <v>17</v>
      </c>
      <c r="I20" s="24" t="s">
        <v>310</v>
      </c>
      <c r="J20" s="197">
        <v>4900</v>
      </c>
      <c r="K20" s="4" t="s">
        <v>37</v>
      </c>
      <c r="L20" t="str">
        <f t="shared" si="1"/>
        <v>18：10km女子18～39歳以下：福井県</v>
      </c>
      <c r="M20" t="str">
        <f>CONCATENATE(H6,"：",I6)</f>
        <v>18：10km女子18～39歳以下</v>
      </c>
      <c r="N20" s="54" t="s">
        <v>108</v>
      </c>
      <c r="Q20" t="s">
        <v>291</v>
      </c>
      <c r="R20" s="24" t="s">
        <v>274</v>
      </c>
      <c r="T20" t="str">
        <f t="shared" si="2"/>
        <v>10km女子18～39歳以下</v>
      </c>
    </row>
    <row r="21" spans="3:20" ht="14.25">
      <c r="C21" t="s">
        <v>59</v>
      </c>
      <c r="G21" t="s">
        <v>348</v>
      </c>
      <c r="H21" s="29">
        <v>19</v>
      </c>
      <c r="I21" s="198" t="s">
        <v>312</v>
      </c>
      <c r="J21" s="197">
        <v>4900</v>
      </c>
      <c r="K21" s="4" t="s">
        <v>38</v>
      </c>
      <c r="L21" t="str">
        <f t="shared" si="1"/>
        <v>19：10km女子40歳代：山梨県</v>
      </c>
      <c r="M21" t="str">
        <f>CONCATENATE(H21,"：",I21)</f>
        <v>19：10km女子40歳代</v>
      </c>
      <c r="N21" s="54" t="s">
        <v>109</v>
      </c>
      <c r="Q21" t="s">
        <v>291</v>
      </c>
      <c r="R21" s="24" t="s">
        <v>275</v>
      </c>
      <c r="T21" t="str">
        <f t="shared" si="2"/>
        <v>10km女子40歳代</v>
      </c>
    </row>
    <row r="22" spans="3:20" ht="14.25">
      <c r="C22" t="s">
        <v>60</v>
      </c>
      <c r="G22" t="s">
        <v>349</v>
      </c>
      <c r="H22" s="29">
        <v>20</v>
      </c>
      <c r="I22" s="198" t="s">
        <v>313</v>
      </c>
      <c r="J22" s="197">
        <v>4900</v>
      </c>
      <c r="K22" s="4" t="s">
        <v>38</v>
      </c>
      <c r="L22" t="str">
        <f t="shared" si="1"/>
        <v>20：10km女子50歳代：長野県</v>
      </c>
      <c r="M22" t="str">
        <f>CONCATENATE(H22,"：",I22)</f>
        <v>20：10km女子50歳代</v>
      </c>
      <c r="N22" s="54" t="s">
        <v>110</v>
      </c>
      <c r="Q22" t="s">
        <v>291</v>
      </c>
      <c r="R22" s="24" t="s">
        <v>276</v>
      </c>
      <c r="T22" t="str">
        <f t="shared" si="2"/>
        <v>10km女子50歳代</v>
      </c>
    </row>
    <row r="23" spans="3:20" ht="14.25">
      <c r="G23" t="s">
        <v>350</v>
      </c>
      <c r="H23" s="29">
        <v>21</v>
      </c>
      <c r="I23" s="198" t="s">
        <v>314</v>
      </c>
      <c r="J23" s="197">
        <v>4900</v>
      </c>
      <c r="K23" s="4" t="s">
        <v>38</v>
      </c>
      <c r="L23" t="str">
        <f t="shared" si="1"/>
        <v>21：10km女子60歳以上：岐阜県</v>
      </c>
      <c r="M23" t="str">
        <f>CONCATENATE(H23,"：",I23)</f>
        <v>21：10km女子60歳以上</v>
      </c>
      <c r="N23" s="54" t="s">
        <v>111</v>
      </c>
      <c r="Q23" t="s">
        <v>291</v>
      </c>
      <c r="R23" s="24" t="s">
        <v>277</v>
      </c>
      <c r="T23" t="str">
        <f t="shared" si="2"/>
        <v>10km女子60歳以上</v>
      </c>
    </row>
    <row r="24" spans="3:20" ht="14.25">
      <c r="G24" t="s">
        <v>351</v>
      </c>
      <c r="H24" s="29">
        <v>22</v>
      </c>
      <c r="I24" s="24" t="s">
        <v>315</v>
      </c>
      <c r="J24" s="197">
        <v>3800</v>
      </c>
      <c r="K24" s="4" t="s">
        <v>37</v>
      </c>
      <c r="L24" t="str">
        <f t="shared" si="1"/>
        <v>22：10km高校男子：静岡県</v>
      </c>
      <c r="M24" t="str">
        <f>CONCATENATE(H24,"：",I24)</f>
        <v>22：10km高校男子</v>
      </c>
      <c r="N24" s="54" t="s">
        <v>112</v>
      </c>
      <c r="Q24" t="s">
        <v>291</v>
      </c>
      <c r="R24" s="24" t="s">
        <v>278</v>
      </c>
      <c r="T24" t="str">
        <f t="shared" si="2"/>
        <v>10km高校男子</v>
      </c>
    </row>
    <row r="25" spans="3:20" ht="15" thickBot="1">
      <c r="G25" t="s">
        <v>352</v>
      </c>
      <c r="H25" s="29">
        <v>23</v>
      </c>
      <c r="I25" s="198" t="s">
        <v>316</v>
      </c>
      <c r="J25" s="197">
        <v>3800</v>
      </c>
      <c r="K25" s="4" t="s">
        <v>38</v>
      </c>
      <c r="L25" t="str">
        <f t="shared" si="1"/>
        <v>23：10km高校女子：愛知県</v>
      </c>
      <c r="M25" t="str">
        <f>CONCATENATE(H25,"：",I25)</f>
        <v>23：10km高校女子</v>
      </c>
      <c r="N25" s="54" t="s">
        <v>113</v>
      </c>
      <c r="Q25" t="s">
        <v>291</v>
      </c>
      <c r="R25" s="24" t="s">
        <v>279</v>
      </c>
      <c r="T25" t="str">
        <f t="shared" si="2"/>
        <v>10km高校女子</v>
      </c>
    </row>
    <row r="26" spans="3:20" ht="14.25">
      <c r="G26" t="s">
        <v>384</v>
      </c>
      <c r="H26" s="29">
        <v>24</v>
      </c>
      <c r="I26" s="24" t="s">
        <v>317</v>
      </c>
      <c r="J26" s="196">
        <v>3700</v>
      </c>
      <c r="K26" s="4" t="s">
        <v>37</v>
      </c>
      <c r="L26" t="str">
        <f t="shared" si="1"/>
        <v>28：3km高校男子：三重県</v>
      </c>
      <c r="M26" t="str">
        <f>CONCATENATE(H30,"：",I30)</f>
        <v>28：3km高校男子</v>
      </c>
      <c r="N26" s="54" t="s">
        <v>114</v>
      </c>
      <c r="Q26" t="s">
        <v>292</v>
      </c>
      <c r="R26" s="27" t="s">
        <v>272</v>
      </c>
      <c r="T26" t="str">
        <f t="shared" si="2"/>
        <v>3km男子18～39歳以下</v>
      </c>
    </row>
    <row r="27" spans="3:20" ht="15" thickBot="1">
      <c r="G27" t="s">
        <v>385</v>
      </c>
      <c r="H27" s="29">
        <v>25</v>
      </c>
      <c r="I27" s="24" t="s">
        <v>318</v>
      </c>
      <c r="J27" s="196">
        <v>3700</v>
      </c>
      <c r="K27" s="4" t="s">
        <v>37</v>
      </c>
      <c r="L27" t="str">
        <f t="shared" si="1"/>
        <v>24：3km男子18～39歳以下：滋賀県</v>
      </c>
      <c r="M27" t="str">
        <f t="shared" ref="M27:M30" si="3">CONCATENATE(H26,"：",I26)</f>
        <v>24：3km男子18～39歳以下</v>
      </c>
      <c r="N27" s="54" t="s">
        <v>115</v>
      </c>
      <c r="Q27" t="s">
        <v>292</v>
      </c>
      <c r="R27" s="31" t="s">
        <v>280</v>
      </c>
      <c r="T27" t="str">
        <f t="shared" si="2"/>
        <v>3km男子40歳以上</v>
      </c>
    </row>
    <row r="28" spans="3:20" ht="14.25">
      <c r="G28" t="s">
        <v>386</v>
      </c>
      <c r="H28" s="29">
        <v>26</v>
      </c>
      <c r="I28" s="198" t="s">
        <v>319</v>
      </c>
      <c r="J28" s="196">
        <v>3700</v>
      </c>
      <c r="K28" s="4" t="s">
        <v>38</v>
      </c>
      <c r="L28" t="str">
        <f t="shared" si="1"/>
        <v>25：3km男子40歳以上：京都府</v>
      </c>
      <c r="M28" t="str">
        <f t="shared" si="3"/>
        <v>25：3km男子40歳以上</v>
      </c>
      <c r="N28" s="54" t="s">
        <v>116</v>
      </c>
      <c r="Q28" t="s">
        <v>292</v>
      </c>
      <c r="R28" s="27" t="s">
        <v>281</v>
      </c>
      <c r="T28" t="str">
        <f t="shared" si="2"/>
        <v>3km女子18～39歳以下</v>
      </c>
    </row>
    <row r="29" spans="3:20" ht="15" thickBot="1">
      <c r="G29" t="s">
        <v>387</v>
      </c>
      <c r="H29" s="29">
        <v>27</v>
      </c>
      <c r="I29" s="198" t="s">
        <v>320</v>
      </c>
      <c r="J29" s="196">
        <v>3700</v>
      </c>
      <c r="K29" s="4" t="s">
        <v>38</v>
      </c>
      <c r="L29" t="str">
        <f t="shared" si="1"/>
        <v>26：3km女子18～39歳以下：大阪府</v>
      </c>
      <c r="M29" t="str">
        <f t="shared" si="3"/>
        <v>26：3km女子18～39歳以下</v>
      </c>
      <c r="N29" s="54" t="s">
        <v>117</v>
      </c>
      <c r="Q29" t="s">
        <v>292</v>
      </c>
      <c r="R29" s="25" t="s">
        <v>282</v>
      </c>
      <c r="T29" t="str">
        <f t="shared" si="2"/>
        <v>3km女子40歳以上</v>
      </c>
    </row>
    <row r="30" spans="3:20" ht="14.25">
      <c r="G30" t="s">
        <v>388</v>
      </c>
      <c r="H30" s="29">
        <v>28</v>
      </c>
      <c r="I30" s="24" t="s">
        <v>383</v>
      </c>
      <c r="J30" s="196">
        <v>3300</v>
      </c>
      <c r="K30" s="4" t="s">
        <v>37</v>
      </c>
      <c r="L30" t="str">
        <f>CONCATENATE(M30,"：",N30)</f>
        <v>27：3km女子40歳以上：兵庫県</v>
      </c>
      <c r="M30" t="str">
        <f t="shared" si="3"/>
        <v>27：3km女子40歳以上</v>
      </c>
      <c r="N30" s="54" t="s">
        <v>118</v>
      </c>
      <c r="Q30" t="s">
        <v>292</v>
      </c>
      <c r="R30" s="27" t="s">
        <v>278</v>
      </c>
      <c r="T30" t="str">
        <f>CONCATENATE(Q30,R30)</f>
        <v>3km高校男子</v>
      </c>
    </row>
    <row r="31" spans="3:20" ht="14.25">
      <c r="G31" t="s">
        <v>389</v>
      </c>
      <c r="H31" s="29">
        <v>29</v>
      </c>
      <c r="I31" s="198" t="s">
        <v>321</v>
      </c>
      <c r="J31" s="196">
        <v>3300</v>
      </c>
      <c r="K31" s="4" t="s">
        <v>38</v>
      </c>
      <c r="L31" t="str">
        <f t="shared" si="1"/>
        <v>29：3km高校女子：奈良県</v>
      </c>
      <c r="M31" t="str">
        <f>CONCATENATE(H31,"：",I31)</f>
        <v>29：3km高校女子</v>
      </c>
      <c r="N31" s="54" t="s">
        <v>119</v>
      </c>
      <c r="Q31" t="s">
        <v>292</v>
      </c>
      <c r="R31" s="336" t="s">
        <v>279</v>
      </c>
      <c r="T31" t="str">
        <f t="shared" si="2"/>
        <v>3km高校女子</v>
      </c>
    </row>
    <row r="32" spans="3:20" ht="14.25">
      <c r="G32" t="s">
        <v>390</v>
      </c>
      <c r="H32" s="29">
        <v>30</v>
      </c>
      <c r="I32" s="24" t="s">
        <v>322</v>
      </c>
      <c r="J32" s="196">
        <v>2700</v>
      </c>
      <c r="K32" s="4" t="s">
        <v>37</v>
      </c>
      <c r="L32" t="str">
        <f t="shared" si="1"/>
        <v>30：3km中学男子：和歌山県</v>
      </c>
      <c r="M32" t="str">
        <f>CONCATENATE(H32,"：",I32)</f>
        <v>30：3km中学男子</v>
      </c>
      <c r="N32" s="54" t="s">
        <v>120</v>
      </c>
      <c r="Q32" t="s">
        <v>292</v>
      </c>
      <c r="R32" s="24" t="s">
        <v>283</v>
      </c>
      <c r="T32" t="str">
        <f t="shared" si="2"/>
        <v>3km中学男子</v>
      </c>
    </row>
    <row r="33" spans="7:20" ht="14.25">
      <c r="G33" t="s">
        <v>391</v>
      </c>
      <c r="H33" s="29">
        <v>31</v>
      </c>
      <c r="I33" s="198" t="s">
        <v>323</v>
      </c>
      <c r="J33" s="196">
        <v>2700</v>
      </c>
      <c r="K33" s="4" t="s">
        <v>38</v>
      </c>
      <c r="L33" t="str">
        <f t="shared" si="1"/>
        <v>31：3km中学女子：鳥取県</v>
      </c>
      <c r="M33" t="str">
        <f>CONCATENATE(H33,"：",I33)</f>
        <v>31：3km中学女子</v>
      </c>
      <c r="N33" s="54" t="s">
        <v>121</v>
      </c>
      <c r="Q33" t="s">
        <v>292</v>
      </c>
      <c r="R33" s="24" t="s">
        <v>284</v>
      </c>
      <c r="T33" t="str">
        <f t="shared" si="2"/>
        <v>3km中学女子</v>
      </c>
    </row>
    <row r="34" spans="7:20" ht="14.25">
      <c r="G34" t="s">
        <v>392</v>
      </c>
      <c r="H34" s="29">
        <v>32</v>
      </c>
      <c r="I34" s="24" t="s">
        <v>324</v>
      </c>
      <c r="J34" s="194">
        <v>2500</v>
      </c>
      <c r="K34" s="4" t="s">
        <v>37</v>
      </c>
      <c r="L34" t="str">
        <f t="shared" si="1"/>
        <v>32：2km小学男子5～6年生：島根県</v>
      </c>
      <c r="M34" t="str">
        <f>CONCATENATE(H34,"：",I34)</f>
        <v>32：2km小学男子5～6年生</v>
      </c>
      <c r="N34" s="54" t="s">
        <v>122</v>
      </c>
      <c r="Q34" t="s">
        <v>293</v>
      </c>
      <c r="R34" s="24" t="s">
        <v>285</v>
      </c>
      <c r="T34" t="str">
        <f t="shared" si="2"/>
        <v>2km小学男子5～6年生</v>
      </c>
    </row>
    <row r="35" spans="7:20" ht="15" thickBot="1">
      <c r="G35" t="s">
        <v>393</v>
      </c>
      <c r="H35" s="29">
        <v>33</v>
      </c>
      <c r="I35" s="198" t="s">
        <v>325</v>
      </c>
      <c r="J35" s="194">
        <v>2500</v>
      </c>
      <c r="K35" s="4" t="s">
        <v>38</v>
      </c>
      <c r="L35" t="str">
        <f t="shared" si="1"/>
        <v>33：2km小学女子5～6年生：岡山県</v>
      </c>
      <c r="M35" t="str">
        <f>CONCATENATE(H35,"：",I35)</f>
        <v>33：2km小学女子5～6年生</v>
      </c>
      <c r="N35" s="54" t="s">
        <v>123</v>
      </c>
      <c r="Q35" t="s">
        <v>293</v>
      </c>
      <c r="R35" s="31" t="s">
        <v>286</v>
      </c>
      <c r="T35" t="str">
        <f t="shared" si="2"/>
        <v>2km小学女子5～6年生</v>
      </c>
    </row>
    <row r="36" spans="7:20" ht="14.25">
      <c r="G36" t="s">
        <v>394</v>
      </c>
      <c r="H36" s="29">
        <v>34</v>
      </c>
      <c r="I36" s="24" t="s">
        <v>326</v>
      </c>
      <c r="J36" s="194">
        <v>2500</v>
      </c>
      <c r="K36" s="4" t="s">
        <v>382</v>
      </c>
      <c r="L36" t="str">
        <f t="shared" si="1"/>
        <v>34：2km小学男女4年生以下：広島県</v>
      </c>
      <c r="M36" t="str">
        <f>CONCATENATE(H36,"：",I36)</f>
        <v>34：2km小学男女4年生以下</v>
      </c>
      <c r="N36" s="54" t="s">
        <v>124</v>
      </c>
      <c r="Q36" t="s">
        <v>293</v>
      </c>
      <c r="R36" s="27" t="s">
        <v>287</v>
      </c>
      <c r="T36" t="str">
        <f t="shared" si="2"/>
        <v>2km小学男女4年生以下</v>
      </c>
    </row>
    <row r="37" spans="7:20" ht="14.25">
      <c r="G37" t="s">
        <v>395</v>
      </c>
      <c r="H37" s="29">
        <v>35</v>
      </c>
      <c r="I37" s="24" t="s">
        <v>327</v>
      </c>
      <c r="J37" s="194">
        <v>4000</v>
      </c>
      <c r="K37" s="4" t="s">
        <v>382</v>
      </c>
      <c r="L37" t="str">
        <f t="shared" si="1"/>
        <v>35：2km親子ﾗﾝ・親&amp;小学男女1-4年のﾍﾟｱ：山口県</v>
      </c>
      <c r="M37" t="str">
        <f>CONCATENATE(H37,"：",I37)</f>
        <v>35：2km親子ﾗﾝ・親&amp;小学男女1-4年のﾍﾟｱ</v>
      </c>
      <c r="N37" s="54" t="s">
        <v>125</v>
      </c>
      <c r="Q37" t="s">
        <v>293</v>
      </c>
      <c r="R37" s="24" t="s">
        <v>288</v>
      </c>
      <c r="T37" t="str">
        <f t="shared" si="2"/>
        <v>2km親子ﾗﾝ・親&amp;小学男女1-4年のﾍﾟｱ</v>
      </c>
    </row>
    <row r="38" spans="7:20" ht="15" thickBot="1">
      <c r="G38" t="s">
        <v>396</v>
      </c>
      <c r="H38" s="30">
        <v>36</v>
      </c>
      <c r="I38" s="31" t="s">
        <v>328</v>
      </c>
      <c r="J38" s="195">
        <v>2500</v>
      </c>
      <c r="K38" s="4" t="s">
        <v>83</v>
      </c>
      <c r="L38" t="str">
        <f t="shared" si="1"/>
        <v>36：2kmChallenged（チャレンジド）男女：徳島県</v>
      </c>
      <c r="M38" t="str">
        <f>CONCATENATE(H38,"：",I38)</f>
        <v>36：2kmChallenged（チャレンジド）男女</v>
      </c>
      <c r="N38" s="54" t="s">
        <v>126</v>
      </c>
      <c r="Q38" t="s">
        <v>293</v>
      </c>
      <c r="R38" s="25" t="s">
        <v>289</v>
      </c>
      <c r="T38" t="str">
        <f>CONCATENATE(Q38,R38)</f>
        <v>2kmChallenged（チャレンジド）男女</v>
      </c>
    </row>
    <row r="39" spans="7:20" ht="15" thickBot="1">
      <c r="K39" s="4" t="s">
        <v>83</v>
      </c>
      <c r="L39" s="4"/>
      <c r="N39" s="54" t="s">
        <v>127</v>
      </c>
      <c r="R39" s="32"/>
    </row>
    <row r="40" spans="7:20" ht="14.25">
      <c r="N40" s="54" t="s">
        <v>128</v>
      </c>
    </row>
    <row r="41" spans="7:20" ht="14.25">
      <c r="N41" s="54" t="s">
        <v>129</v>
      </c>
    </row>
    <row r="42" spans="7:20" ht="14.25">
      <c r="N42" s="54" t="s">
        <v>130</v>
      </c>
    </row>
    <row r="43" spans="7:20" ht="14.25">
      <c r="N43" s="54" t="s">
        <v>131</v>
      </c>
    </row>
    <row r="44" spans="7:20" ht="14.25">
      <c r="N44" s="54" t="s">
        <v>132</v>
      </c>
    </row>
    <row r="45" spans="7:20" ht="14.25">
      <c r="N45" s="54" t="s">
        <v>133</v>
      </c>
    </row>
    <row r="46" spans="7:20" ht="14.25">
      <c r="N46" s="54" t="s">
        <v>134</v>
      </c>
    </row>
    <row r="47" spans="7:20" ht="14.25">
      <c r="N47" s="54" t="s">
        <v>135</v>
      </c>
    </row>
    <row r="48" spans="7:20" ht="14.25">
      <c r="N48" s="54" t="s">
        <v>136</v>
      </c>
    </row>
    <row r="49" spans="14:14" ht="14.25">
      <c r="N49" s="54" t="s">
        <v>137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サンプル_入力例 </vt:lpstr>
      <vt:lpstr>一括受付入力ﾌｫｰﾑ</vt:lpstr>
      <vt:lpstr>印刷用控え</vt:lpstr>
      <vt:lpstr>ﾘｽﾄ</vt:lpstr>
      <vt:lpstr>印刷用控え!Print_Area</vt:lpstr>
      <vt:lpstr>印刷用控え!Print_Titles</vt:lpstr>
      <vt:lpstr>Tシャツサイズ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東京･赤羽ハーフマラソン実行委員会</dc:creator>
  <cp:lastModifiedBy>Raibo Inc.</cp:lastModifiedBy>
  <cp:lastPrinted>2024-10-22T17:11:03Z</cp:lastPrinted>
  <dcterms:created xsi:type="dcterms:W3CDTF">2013-12-06T05:36:39Z</dcterms:created>
  <dcterms:modified xsi:type="dcterms:W3CDTF">2025-10-03T19:15:44Z</dcterms:modified>
</cp:coreProperties>
</file>